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tianjialing\Desktop\IR\0. IR Room\"/>
    </mc:Choice>
  </mc:AlternateContent>
  <bookViews>
    <workbookView xWindow="-120" yWindow="-120" windowWidth="20730" windowHeight="11160" tabRatio="829" activeTab="2"/>
  </bookViews>
  <sheets>
    <sheet name="Cover" sheetId="6" r:id="rId1"/>
    <sheet name="1. Balance sheet" sheetId="4" r:id="rId2"/>
    <sheet name="2. Profit loss statement " sheetId="1" r:id="rId3"/>
    <sheet name="3. Reconciliation" sheetId="5" r:id="rId4"/>
    <sheet name="4. Cash flow" sheetId="10" r:id="rId5"/>
    <sheet name="5. Shares and EPS" sheetId="11" r:id="rId6"/>
  </sheets>
  <externalReferences>
    <externalReference r:id="rId7"/>
  </externalReferences>
  <definedNames>
    <definedName name="_xlnm._FilterDatabase" localSheetId="2" hidden="1">'2. Profit loss statement '!#REF!</definedName>
    <definedName name="_xlnm.Print_Area" localSheetId="1">'1. Balance sheet'!$A$2:$I$56</definedName>
    <definedName name="_xlnm.Print_Area" localSheetId="2">'2. Profit loss statement '!$A$2:$N$39</definedName>
    <definedName name="UFPrn20120702114707">#REF!</definedName>
    <definedName name="UFPrn20120702141530">#REF!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45" i="5" l="1"/>
  <c r="P33" i="5"/>
  <c r="P64" i="1"/>
  <c r="P19" i="5" l="1"/>
  <c r="P22" i="5" s="1"/>
  <c r="P10" i="5"/>
  <c r="P34" i="1"/>
  <c r="P37" i="1" s="1"/>
  <c r="P38" i="1" s="1"/>
  <c r="P23" i="1"/>
  <c r="K53" i="4" l="1"/>
  <c r="K55" i="4" s="1"/>
  <c r="K47" i="4"/>
  <c r="K42" i="4"/>
  <c r="K37" i="4" l="1"/>
  <c r="K43" i="4" s="1"/>
  <c r="K56" i="4" s="1"/>
  <c r="K24" i="4"/>
  <c r="K14" i="4"/>
  <c r="K25" i="4" s="1"/>
</calcChain>
</file>

<file path=xl/sharedStrings.xml><?xml version="1.0" encoding="utf-8"?>
<sst xmlns="http://schemas.openxmlformats.org/spreadsheetml/2006/main" count="440" uniqueCount="254">
  <si>
    <t>Revenues:</t>
  </si>
  <si>
    <t xml:space="preserve">Membership </t>
  </si>
  <si>
    <t xml:space="preserve">Online marketing services </t>
  </si>
  <si>
    <t>E-commerce services</t>
    <phoneticPr fontId="3" type="noConversion"/>
  </si>
  <si>
    <t>Total Revenues</t>
  </si>
  <si>
    <t xml:space="preserve">Sales and marketing expenses </t>
  </si>
  <si>
    <t xml:space="preserve">Research and development expenses </t>
  </si>
  <si>
    <t xml:space="preserve">General and administrative expenses </t>
  </si>
  <si>
    <t>Other income/(expenses):</t>
  </si>
  <si>
    <t>Investment income/(loss), net</t>
    <phoneticPr fontId="4" type="noConversion"/>
  </si>
  <si>
    <t>Share of results of equity investees</t>
    <phoneticPr fontId="4" type="noConversion"/>
  </si>
  <si>
    <t>Gain on deconsolidation and disposal of businesses</t>
    <phoneticPr fontId="4" type="noConversion"/>
  </si>
  <si>
    <t xml:space="preserve">Foreign currency exchange (loss)/income, net </t>
  </si>
  <si>
    <t xml:space="preserve">Others, net </t>
  </si>
  <si>
    <t xml:space="preserve">Income taxes benefit/(expenses) </t>
  </si>
  <si>
    <t>Net income/(loss)</t>
    <phoneticPr fontId="4" type="noConversion"/>
  </si>
  <si>
    <t>Deemed dividend to mezzanine classified noncontrolling interests</t>
    <phoneticPr fontId="4" type="noConversion"/>
  </si>
  <si>
    <t>ASSETS</t>
  </si>
  <si>
    <t>Current assets:</t>
  </si>
  <si>
    <t xml:space="preserve">Cash and cash equivalents </t>
  </si>
  <si>
    <t>Restricted cash-current</t>
    <phoneticPr fontId="4" type="noConversion"/>
  </si>
  <si>
    <t>Term deposits</t>
    <phoneticPr fontId="4" type="noConversion"/>
  </si>
  <si>
    <t xml:space="preserve">Short-term investments </t>
    <phoneticPr fontId="4" type="noConversion"/>
  </si>
  <si>
    <t>Accounts receivable, net</t>
  </si>
  <si>
    <t xml:space="preserve">Prepayments and other current assets </t>
  </si>
  <si>
    <t xml:space="preserve">Total current assets </t>
  </si>
  <si>
    <t>Non-current assets:</t>
  </si>
  <si>
    <t>Restricted cash-non-current</t>
    <phoneticPr fontId="4" type="noConversion"/>
  </si>
  <si>
    <t xml:space="preserve">Property and equipment, net </t>
  </si>
  <si>
    <t xml:space="preserve">Intangible assets, net </t>
  </si>
  <si>
    <t>Land use rights, net</t>
    <phoneticPr fontId="4" type="noConversion"/>
  </si>
  <si>
    <t>Goodwill</t>
  </si>
  <si>
    <t>Long-term investment</t>
  </si>
  <si>
    <t>Long-term prepayments and other non-current assets</t>
    <phoneticPr fontId="4" type="noConversion"/>
  </si>
  <si>
    <t>LIABILITIES AND SHAREHOLDERS’EQUITY</t>
  </si>
  <si>
    <t>Current liabilities:</t>
  </si>
  <si>
    <t xml:space="preserve">Accounts payable </t>
  </si>
  <si>
    <t>Deferred revenues</t>
  </si>
  <si>
    <t>Customer advances</t>
    <phoneticPr fontId="4" type="noConversion"/>
  </si>
  <si>
    <t>Taxes payable</t>
    <phoneticPr fontId="4" type="noConversion"/>
  </si>
  <si>
    <t>Salary and welfare payable</t>
  </si>
  <si>
    <t xml:space="preserve">Accrued expenses and other current liabilities </t>
  </si>
  <si>
    <t>Long-term loans</t>
    <phoneticPr fontId="4" type="noConversion"/>
  </si>
  <si>
    <t>Deferred tax liablilites-noncurrent</t>
    <phoneticPr fontId="4" type="noConversion"/>
  </si>
  <si>
    <t>Other non-current liabilites</t>
    <phoneticPr fontId="4" type="noConversion"/>
  </si>
  <si>
    <t>Total non-current liabilities</t>
    <phoneticPr fontId="4" type="noConversion"/>
  </si>
  <si>
    <t>Mezzanine equity:</t>
    <phoneticPr fontId="4" type="noConversion"/>
  </si>
  <si>
    <t>Mezzanine classified noncontrolling interests</t>
    <phoneticPr fontId="4" type="noConversion"/>
  </si>
  <si>
    <t>Shareholders’ equity:</t>
  </si>
  <si>
    <t>Ordinary shares</t>
  </si>
  <si>
    <t xml:space="preserve">Additional paid-in capital </t>
  </si>
  <si>
    <t>Total 58.com Inc. shareholders’equity</t>
    <phoneticPr fontId="4" type="noConversion"/>
  </si>
  <si>
    <t>Total shareholders' equity</t>
    <phoneticPr fontId="4" type="noConversion"/>
  </si>
  <si>
    <t>Total liabilities, mezzanine equity and shareholders' equity</t>
    <phoneticPr fontId="4" type="noConversion"/>
  </si>
  <si>
    <t>Net income/(loss) attributable to 58.com Inc. ordinary shareholders</t>
    <phoneticPr fontId="4" type="noConversion"/>
  </si>
  <si>
    <t>Interest income/(expenses), net</t>
    <phoneticPr fontId="4" type="noConversion"/>
  </si>
  <si>
    <t xml:space="preserve">Retained earnings/(Accumulated deficit) </t>
    <phoneticPr fontId="3" type="noConversion"/>
  </si>
  <si>
    <t>Net loss/(income) attributable to noncontrolling interest</t>
    <phoneticPr fontId="4" type="noConversion"/>
  </si>
  <si>
    <t>58.com Inc.</t>
    <phoneticPr fontId="3" type="noConversion"/>
  </si>
  <si>
    <t>In thousands of RMB</t>
    <phoneticPr fontId="4" type="noConversion"/>
  </si>
  <si>
    <t>Mezzanine classified noncontrolling interest</t>
    <phoneticPr fontId="4" type="noConversion"/>
  </si>
  <si>
    <t>Noncontrolling interests</t>
    <phoneticPr fontId="4" type="noConversion"/>
  </si>
  <si>
    <t>March 31, 2017</t>
    <phoneticPr fontId="3" type="noConversion"/>
  </si>
  <si>
    <t>June 30, 2017</t>
    <phoneticPr fontId="3" type="noConversion"/>
  </si>
  <si>
    <t>September 30, 2017</t>
    <phoneticPr fontId="3" type="noConversion"/>
  </si>
  <si>
    <t>December 31, 2017</t>
    <phoneticPr fontId="3" type="noConversion"/>
  </si>
  <si>
    <t>Short-term loans</t>
    <phoneticPr fontId="4" type="noConversion"/>
  </si>
  <si>
    <r>
      <t>Total non-current assets</t>
    </r>
    <r>
      <rPr>
        <sz val="11"/>
        <color indexed="8"/>
        <rFont val="Calibri"/>
        <family val="2"/>
      </rPr>
      <t xml:space="preserve"> </t>
    </r>
  </si>
  <si>
    <r>
      <t>Total assets</t>
    </r>
    <r>
      <rPr>
        <sz val="11"/>
        <color indexed="8"/>
        <rFont val="Calibri"/>
        <family val="2"/>
      </rPr>
      <t xml:space="preserve"> </t>
    </r>
  </si>
  <si>
    <r>
      <t>Total current liabilities</t>
    </r>
    <r>
      <rPr>
        <sz val="11"/>
        <color indexed="8"/>
        <rFont val="Calibri"/>
        <family val="2"/>
      </rPr>
      <t xml:space="preserve"> </t>
    </r>
  </si>
  <si>
    <r>
      <t>Total liabilities</t>
    </r>
    <r>
      <rPr>
        <sz val="11"/>
        <color indexed="8"/>
        <rFont val="Calibri"/>
        <family val="2"/>
      </rPr>
      <t xml:space="preserve"> </t>
    </r>
  </si>
  <si>
    <r>
      <t>Gross profit</t>
    </r>
    <r>
      <rPr>
        <sz val="11"/>
        <color indexed="8"/>
        <rFont val="Calibri"/>
        <family val="2"/>
      </rPr>
      <t xml:space="preserve"> </t>
    </r>
  </si>
  <si>
    <r>
      <t>Total operating expenses</t>
    </r>
    <r>
      <rPr>
        <sz val="11"/>
        <color indexed="8"/>
        <rFont val="Calibri"/>
        <family val="2"/>
      </rPr>
      <t xml:space="preserve"> </t>
    </r>
  </si>
  <si>
    <r>
      <t>Income/(Loss) from operations</t>
    </r>
    <r>
      <rPr>
        <sz val="11"/>
        <color indexed="8"/>
        <rFont val="Calibri"/>
        <family val="2"/>
      </rPr>
      <t xml:space="preserve"> </t>
    </r>
  </si>
  <si>
    <r>
      <t>Income/(loss) before tax</t>
    </r>
    <r>
      <rPr>
        <sz val="11"/>
        <color indexed="8"/>
        <rFont val="Calibri"/>
        <family val="2"/>
      </rPr>
      <t xml:space="preserve"> </t>
    </r>
  </si>
  <si>
    <r>
      <t>Accumulated other comprehensive income/(loss</t>
    </r>
    <r>
      <rPr>
        <sz val="11"/>
        <color indexed="8"/>
        <rFont val="宋体"/>
        <family val="3"/>
        <charset val="134"/>
      </rPr>
      <t>）</t>
    </r>
    <phoneticPr fontId="3" type="noConversion"/>
  </si>
  <si>
    <t>Operating expenses:</t>
    <phoneticPr fontId="4" type="noConversion"/>
  </si>
  <si>
    <t>1 quarter</t>
  </si>
  <si>
    <t>2 quarter</t>
  </si>
  <si>
    <t>3 quarter</t>
  </si>
  <si>
    <t>4 quarter</t>
  </si>
  <si>
    <t>2016</t>
    <phoneticPr fontId="4" type="noConversion"/>
  </si>
  <si>
    <t>2017</t>
    <phoneticPr fontId="4" type="noConversion"/>
  </si>
  <si>
    <t>2018</t>
    <phoneticPr fontId="4" type="noConversion"/>
  </si>
  <si>
    <t xml:space="preserve"> Full year </t>
  </si>
  <si>
    <t>2017</t>
    <phoneticPr fontId="4" type="noConversion"/>
  </si>
  <si>
    <t>2018</t>
    <phoneticPr fontId="4" type="noConversion"/>
  </si>
  <si>
    <t>Unaudited</t>
    <phoneticPr fontId="4" type="noConversion"/>
  </si>
  <si>
    <t>Consolidated Statements of Operations</t>
    <phoneticPr fontId="4" type="noConversion"/>
  </si>
  <si>
    <t>March 31, 2018</t>
  </si>
  <si>
    <t>June 30, 2018</t>
  </si>
  <si>
    <t>September 30, 2018</t>
  </si>
  <si>
    <t>December 31, 2018</t>
  </si>
  <si>
    <t>2015</t>
    <phoneticPr fontId="4" type="noConversion"/>
  </si>
  <si>
    <t>(1) For the year ended December 31, 2015, the financial statement included the results of significant business combinations and acquisitions, deconsolidation of 58 Home and Guazi, and other related significant transactions</t>
    <phoneticPr fontId="4" type="noConversion"/>
  </si>
  <si>
    <t>(2) Starting from December 31, 2016, we changed our reporting currency from U.S. dollars to Renminbi. The change in reporting currency is to facilitate investors to evaluate our financial results as most of our business operations are conducted in the PRC. Assets and liabilities of entities with functional currencies other than Renminbi are translated into Renminbi using the exchange rate on the balance sheet date. Revenues and expenses of entities with functional currencies other than Renminbi are translated into Renminbi using the average rate prevailing during the reporting period. Prior periods’ financial information has been recasted as if we always used Renminbi as our reporting currency.</t>
    <phoneticPr fontId="4" type="noConversion"/>
  </si>
  <si>
    <t>(3) Share-based compensation expenses were allocated in cost of revenues and operating expenses as follows:</t>
    <phoneticPr fontId="4" type="noConversion"/>
  </si>
  <si>
    <t xml:space="preserve">Cost of revenues  </t>
  </si>
  <si>
    <t>Total SBC expense</t>
  </si>
  <si>
    <r>
      <t>Cost of revenues</t>
    </r>
    <r>
      <rPr>
        <b/>
        <vertAlign val="superscript"/>
        <sz val="9"/>
        <color indexed="8"/>
        <rFont val="Arial"/>
        <family val="2"/>
      </rPr>
      <t/>
    </r>
    <phoneticPr fontId="4" type="noConversion"/>
  </si>
  <si>
    <t>Reconciliation of GAAP and Non-GAAP Results</t>
    <phoneticPr fontId="4" type="noConversion"/>
  </si>
  <si>
    <t>Except share, ADS, per share and per ADS data, unless otherwise noted</t>
    <phoneticPr fontId="3" type="noConversion"/>
  </si>
  <si>
    <t>GAAP income from operations</t>
    <phoneticPr fontId="3" type="noConversion"/>
  </si>
  <si>
    <t>Amortization of intangible assests resulting from business acquisitions</t>
    <phoneticPr fontId="3" type="noConversion"/>
  </si>
  <si>
    <t>Non-GAAP income from operations</t>
    <phoneticPr fontId="3" type="noConversion"/>
  </si>
  <si>
    <t>GAAP net income attributable to 58.com Inc. ordinary shareholders</t>
    <phoneticPr fontId="3" type="noConversion"/>
  </si>
  <si>
    <t>Change in fair value of long-term investments</t>
    <phoneticPr fontId="3" type="noConversion"/>
  </si>
  <si>
    <t>Non-GAAP net income attributable to 58.com Inc. ordinary shareholders</t>
    <phoneticPr fontId="3" type="noConversion"/>
  </si>
  <si>
    <t>Share-based compensation epenses*</t>
    <phoneticPr fontId="3" type="noConversion"/>
  </si>
  <si>
    <t>Income tax effects of GAAP to non-GAAP reconciling items**</t>
    <phoneticPr fontId="3" type="noConversion"/>
  </si>
  <si>
    <t xml:space="preserve">  **This is to exclude the income tax benefits related to amortization of intangible assets resulting from business acquisitions and change in fair value of long-term investments . Other GAAP to non-GAAP reconciling items have no income tax effect.</t>
    <phoneticPr fontId="3" type="noConversion"/>
  </si>
  <si>
    <t>GAAP operating margin</t>
    <phoneticPr fontId="3" type="noConversion"/>
  </si>
  <si>
    <t>Non-GAAP operating margin</t>
    <phoneticPr fontId="3" type="noConversion"/>
  </si>
  <si>
    <t>GAAP net margin</t>
    <phoneticPr fontId="3" type="noConversion"/>
  </si>
  <si>
    <t>Non-GAAP net margin</t>
    <phoneticPr fontId="3" type="noConversion"/>
  </si>
  <si>
    <t>(4) Amortization of intangible assets resulting from business acquisitions were allocated in operating expenses as follows:</t>
    <phoneticPr fontId="4" type="noConversion"/>
  </si>
  <si>
    <t>(5) Breakdown of sales and marketing expenses was as follows:</t>
    <phoneticPr fontId="4" type="noConversion"/>
  </si>
  <si>
    <t>Advertising expenses</t>
    <phoneticPr fontId="4" type="noConversion"/>
  </si>
  <si>
    <t>Non-advertising sales and marketing expenses</t>
    <phoneticPr fontId="4" type="noConversion"/>
  </si>
  <si>
    <t xml:space="preserve">Sales and marketing expenses </t>
    <phoneticPr fontId="4" type="noConversion"/>
  </si>
  <si>
    <t xml:space="preserve">Research and development expenses </t>
    <phoneticPr fontId="4" type="noConversion"/>
  </si>
  <si>
    <t>SBC Cash settled portion</t>
    <phoneticPr fontId="4" type="noConversion"/>
  </si>
  <si>
    <t xml:space="preserve">*Since the third quarter of 2017, certain share-based awards with redemption features granted to the Company’s employees were expected to be settled in cash and were classified as liabilities. The share-based compensation expenses recognized for this type of awards were excluded from the GAAP to non-GAAP reconciliation accordingly. </t>
    <phoneticPr fontId="3" type="noConversion"/>
  </si>
  <si>
    <t>Share-based compensation epenses*</t>
    <phoneticPr fontId="3" type="noConversion"/>
  </si>
  <si>
    <t>Share-based compensation expenses included in share of results of equity investees</t>
    <phoneticPr fontId="3" type="noConversion"/>
  </si>
  <si>
    <t xml:space="preserve">Loss on conversion of Guazi convertible note  </t>
  </si>
  <si>
    <t>Gain of disposal of a business,net off income tax expense</t>
    <phoneticPr fontId="3" type="noConversion"/>
  </si>
  <si>
    <t>Total Amortization expense</t>
    <phoneticPr fontId="4" type="noConversion"/>
  </si>
  <si>
    <t>Total sales and marketing expense</t>
    <phoneticPr fontId="4" type="noConversion"/>
  </si>
  <si>
    <t>Gross margin</t>
    <phoneticPr fontId="4" type="noConversion"/>
  </si>
  <si>
    <t>operating margin</t>
    <phoneticPr fontId="4" type="noConversion"/>
  </si>
  <si>
    <t>net margin</t>
    <phoneticPr fontId="4" type="noConversion"/>
  </si>
  <si>
    <t>Weighted average number of ordinary shares used in
computing basic earnings/(losses) per share</t>
    <phoneticPr fontId="4" type="noConversion"/>
  </si>
  <si>
    <t>Weighted average number of ordinary shares used in
computing diluted earnings/(losses) per share</t>
    <phoneticPr fontId="4" type="noConversion"/>
  </si>
  <si>
    <t>except for share, per share and per ADS data</t>
  </si>
  <si>
    <t>In thousands of RMB</t>
  </si>
  <si>
    <t>Net income/(loss) per ordinary share attributable to
ordinary shareholders – basic</t>
    <phoneticPr fontId="4" type="noConversion"/>
  </si>
  <si>
    <t>Net income/(loss) per ordinary share attributable to
ordinary shareholders – diluted</t>
    <phoneticPr fontId="4" type="noConversion"/>
  </si>
  <si>
    <t>Net income/(loss) per ADS attributable to ordinary
shareholders – basic</t>
    <phoneticPr fontId="4" type="noConversion"/>
  </si>
  <si>
    <t>Net income/(loss) per ADS attributable to ordinary
shareholders – diluted</t>
    <phoneticPr fontId="4" type="noConversion"/>
  </si>
  <si>
    <t>Non-GAAP Net income/(loss) per ordinary share attributable to
ordinary shareholders – basic</t>
    <phoneticPr fontId="4" type="noConversion"/>
  </si>
  <si>
    <t>Non-GAAP Net income/(loss) per ordinary share attributable to
ordinary shareholders – diluted</t>
    <phoneticPr fontId="4" type="noConversion"/>
  </si>
  <si>
    <t>Non-GAAP Net income/(loss) per ADS attributable to ordinary
shareholders – basic</t>
    <phoneticPr fontId="4" type="noConversion"/>
  </si>
  <si>
    <t>Non-GAAP Net income/(loss) per ADS attributable to ordinary
shareholders – diluted</t>
    <phoneticPr fontId="4" type="noConversion"/>
  </si>
  <si>
    <t>GAAP</t>
    <phoneticPr fontId="3" type="noConversion"/>
  </si>
  <si>
    <t>Non-GAAP</t>
    <phoneticPr fontId="3" type="noConversion"/>
  </si>
  <si>
    <t>Class A</t>
    <phoneticPr fontId="3" type="noConversion"/>
  </si>
  <si>
    <t>Class B</t>
    <phoneticPr fontId="3" type="noConversion"/>
  </si>
  <si>
    <t>Shares outstanding as of the close of the period</t>
    <phoneticPr fontId="3" type="noConversion"/>
  </si>
  <si>
    <t>Cash flows from operating activities:</t>
  </si>
  <si>
    <t>Changes in operating assets and liabilities, net of acquisitions and disposals:</t>
  </si>
  <si>
    <t>Cash flows from investing activities:</t>
  </si>
  <si>
    <t>Cash flows from financing activities:</t>
  </si>
  <si>
    <t>Supplemental disclosure of cash flow information:</t>
  </si>
  <si>
    <t>Supplemental disclosure of non-cash activities:</t>
  </si>
  <si>
    <t>RMB</t>
  </si>
  <si>
    <t>Net income/(loss)</t>
  </si>
  <si>
    <t>Adjustments to reconcile net income/(loss) to net cash provided by/(used in) operating activities:</t>
  </si>
  <si>
    <t>Share-based compensation expenses</t>
  </si>
  <si>
    <t>Depreciation and amortization expenses</t>
  </si>
  <si>
    <t>Investment income, net</t>
  </si>
  <si>
    <t>Share of results of equity investees</t>
  </si>
  <si>
    <t>Interest expense</t>
  </si>
  <si>
    <t>Loss upon conversion of Guazi Convertible Note</t>
  </si>
  <si>
    <t>Interest income from Guazi Convertible Note</t>
  </si>
  <si>
    <t>Allowance for doubtful accounts and other current assets write-off</t>
  </si>
  <si>
    <t>Fair value change of long-term investments</t>
  </si>
  <si>
    <t>Loss /(gain) on deconsolidation and disposal of businesses</t>
  </si>
  <si>
    <t>Impairment loss of long-term investments and other non-current assets</t>
  </si>
  <si>
    <t>Loss/(income) on disposal of property and equipment</t>
  </si>
  <si>
    <t>Deferred income taxes</t>
  </si>
  <si>
    <t>Foreign currency exchange loss/(gain), net</t>
  </si>
  <si>
    <t>Accounts receivable</t>
  </si>
  <si>
    <t>Prepayments and other assets</t>
  </si>
  <si>
    <t>Accounts payable</t>
  </si>
  <si>
    <t>Customer advances</t>
  </si>
  <si>
    <t>Taxes payable</t>
  </si>
  <si>
    <t>Accrued expenses and other liabilities</t>
  </si>
  <si>
    <t>Net cash provided by operating activities</t>
  </si>
  <si>
    <t>Cash received for disposal of property and equipment</t>
  </si>
  <si>
    <t>Purchase of long-term investments</t>
  </si>
  <si>
    <t>Cash paid to term deposits and other advances</t>
  </si>
  <si>
    <t>Proceeds from maturity of term deposits</t>
  </si>
  <si>
    <t>Purchase of short-term investments</t>
  </si>
  <si>
    <t>Proceeds from maturity of short-term investments</t>
  </si>
  <si>
    <t>Cash received for disposal of long-term investments</t>
  </si>
  <si>
    <t>Cash paid for acquisition of Anjuke, net of acquisition of cash</t>
  </si>
  <si>
    <t>Cash paid for equity investment in Ganji</t>
  </si>
  <si>
    <t>Cash paid for step-acquisition of Ganji, net of acquisition of cash</t>
  </si>
  <si>
    <t>Cash paid for acquisitions of other subsidiaries, net of acquisition of cash</t>
  </si>
  <si>
    <t>Cash received/(paid) upon disposal of businesses</t>
  </si>
  <si>
    <t>Net cash used in investing activities</t>
  </si>
  <si>
    <t>Proceeds from exercise of share options</t>
  </si>
  <si>
    <t>Proceeds from short-term loans</t>
  </si>
  <si>
    <t>Repayment of short-term loans</t>
  </si>
  <si>
    <t>Proceeds from long-term loans</t>
  </si>
  <si>
    <t>Proceeds from issuance of preference shares of a subsidiary to Tencent</t>
  </si>
  <si>
    <t>Contribution from noncontrolling interest holders</t>
  </si>
  <si>
    <t>Cash received on behalf of a related party</t>
  </si>
  <si>
    <t>Cash paid for acquisitions of noncontrolling interests</t>
  </si>
  <si>
    <t>Other financing payment</t>
  </si>
  <si>
    <t>Net cash provided by financing activities</t>
  </si>
  <si>
    <t>Net increase/(decrease) in cash, cash equivalents and restricted cash</t>
  </si>
  <si>
    <t>Income tax paid, net</t>
  </si>
  <si>
    <t>Interest expense paid</t>
  </si>
  <si>
    <t>Property and equipment in accounts payable</t>
  </si>
  <si>
    <t>Deemed dividend to mezzanine classified noncontrolling interests</t>
  </si>
  <si>
    <t>Non-cash consideration for investment in Tujia.com International (“Tujia”)</t>
  </si>
  <si>
    <t>Non-cash consideration for disposal of Finance Business</t>
  </si>
  <si>
    <t>Compensation to nonconrolling shareholders resulting from waiver of receivables from 58 Home</t>
    <phoneticPr fontId="3" type="noConversion"/>
  </si>
  <si>
    <t>Bargain purchase gain</t>
    <phoneticPr fontId="3" type="noConversion"/>
  </si>
  <si>
    <t>Purchase of land use rights</t>
    <phoneticPr fontId="3" type="noConversion"/>
  </si>
  <si>
    <t>Purchase of convertible note issued by Guazi.com Inc.</t>
    <phoneticPr fontId="3" type="noConversion"/>
  </si>
  <si>
    <t>Proceeds from issuance of ordinary shares to Tencent</t>
    <phoneticPr fontId="3" type="noConversion"/>
  </si>
  <si>
    <t>Equity consideration for acquisiiton of Anjuke</t>
    <phoneticPr fontId="3" type="noConversion"/>
  </si>
  <si>
    <t>Equity consideration for equity investment in Ganji</t>
    <phoneticPr fontId="3" type="noConversion"/>
  </si>
  <si>
    <t>Equity consideration for step acquisition of Ganji</t>
    <phoneticPr fontId="3" type="noConversion"/>
  </si>
  <si>
    <t>Consideration payable for acquisition of Anjuke</t>
    <phoneticPr fontId="3" type="noConversion"/>
  </si>
  <si>
    <t>Consideration payable for equity investment in Ganji</t>
    <phoneticPr fontId="3" type="noConversion"/>
  </si>
  <si>
    <t>Consideration payable for step acquisition of Ganji</t>
    <phoneticPr fontId="3" type="noConversion"/>
  </si>
  <si>
    <t>Early repayment of convertible note by issuance of ordinary share to Tencent</t>
    <phoneticPr fontId="3" type="noConversion"/>
  </si>
  <si>
    <t>Cash, cash equivalents and restricted cash* at the beginning of the year</t>
    <phoneticPr fontId="3" type="noConversion"/>
  </si>
  <si>
    <t>Cash, cash equivalents and restricted cash* at the end of the year</t>
    <phoneticPr fontId="3" type="noConversion"/>
  </si>
  <si>
    <t>Proceeds from issuance of 4,000,000 Class A ordinary shares in follow-on offering</t>
    <phoneticPr fontId="3" type="noConversion"/>
  </si>
  <si>
    <t>Payments for repurchase of ordinary share from pre-IPO shareholders</t>
    <phoneticPr fontId="3" type="noConversion"/>
  </si>
  <si>
    <t>Payment for issuance expenses</t>
    <phoneticPr fontId="3" type="noConversion"/>
  </si>
  <si>
    <t>Effect of exchange rate changes on cash, cash equivalents and restricted cash*</t>
    <phoneticPr fontId="3" type="noConversion"/>
  </si>
  <si>
    <t>restated</t>
    <phoneticPr fontId="3" type="noConversion"/>
  </si>
  <si>
    <t>reported</t>
    <phoneticPr fontId="3" type="noConversion"/>
  </si>
  <si>
    <t>Restricted Cash*</t>
    <phoneticPr fontId="3" type="noConversion"/>
  </si>
  <si>
    <t>Changes in restricted cash*</t>
    <phoneticPr fontId="3" type="noConversion"/>
  </si>
  <si>
    <t>CONSOLIDATED BALANCE SHEETS</t>
    <phoneticPr fontId="3" type="noConversion"/>
  </si>
  <si>
    <t xml:space="preserve">CONSOLIDATED STATEMENTS OF CASH FLOWS
For the Years Ended December 31
</t>
    <phoneticPr fontId="3" type="noConversion"/>
  </si>
  <si>
    <t>2014</t>
    <phoneticPr fontId="4" type="noConversion"/>
  </si>
  <si>
    <t>2018</t>
    <phoneticPr fontId="4" type="noConversion"/>
  </si>
  <si>
    <t>Shares and EPS&amp;EPADS</t>
    <phoneticPr fontId="4" type="noConversion"/>
  </si>
  <si>
    <t>2014</t>
    <phoneticPr fontId="4" type="noConversion"/>
  </si>
  <si>
    <t>2017</t>
    <phoneticPr fontId="4" type="noConversion"/>
  </si>
  <si>
    <t>As of December 31</t>
    <phoneticPr fontId="3" type="noConversion"/>
  </si>
  <si>
    <t>* In accordance with ASU No. 2016-18, starting from 2018 Jan 1, the amounts generally described as restricted cash and restricted cash equivalents are included in the total cash, cash equivalents and restricted cash balances in the consolidated statements of cash flows.</t>
    <phoneticPr fontId="3" type="noConversion"/>
  </si>
  <si>
    <t>Note: Starting from December 31, 2016, we changed our reporting currency from U.S. dollars to Renminbi. The change in reporting currency is to facilitate investors to evaluate our financial results as most of our business operations are conducted in the PRC. Assets and liabilities of entities with functional currencies other than Renminbi are translated into Renminbi using the exchange rate on the balance sheet date. Revenues and expenses of entities with functional currencies other than Renminbi are translated into Renminbi using the average rate prevailing during the reporting period. Prior periods’ financial information has been recasted as if we always used Renminbi as our reporting currency.</t>
    <phoneticPr fontId="4" type="noConversion"/>
  </si>
  <si>
    <t>in thousands of RMB, except share data, unless otherwise noted</t>
    <phoneticPr fontId="3" type="noConversion"/>
  </si>
  <si>
    <t>In RMB</t>
    <phoneticPr fontId="4" type="noConversion"/>
  </si>
  <si>
    <t>Share-based compensation attributable to noncontrolling interests</t>
  </si>
  <si>
    <t>Share-based compensation attributable to noncontrolling interests</t>
    <phoneticPr fontId="3" type="noConversion"/>
  </si>
  <si>
    <t>Gain on deconsolidation and disposal of a business</t>
    <phoneticPr fontId="3" type="noConversion"/>
  </si>
  <si>
    <t>Purchase of property and equipment and  intangible assets</t>
    <phoneticPr fontId="3" type="noConversion"/>
  </si>
  <si>
    <t>Note: Starting from December 31, 2016, we changed our reporting currency from U.S. dollars to Renminbi. The change in reporting currency is to facilitate investors to evaluate our financial results as most of our business operations are conducted in the PRC. Assets and liabilities of entities with functional currencies other than Renminbi are translated into Renminbi using the exchange rate on the balance sheet date. Revenues and expenses of entities with functional currencies other than Renminbi are translated into Renminbi using the average rate prevailing during the reporting period. Prior periods’ financial information has been recasted as if we always used Renminbi as our reporting currency.</t>
    <phoneticPr fontId="4" type="noConversion"/>
  </si>
  <si>
    <t>March 31, 2019</t>
    <phoneticPr fontId="3" type="noConversion"/>
  </si>
  <si>
    <t>Right of use assets,net</t>
  </si>
  <si>
    <t>Operating lease liabilities,current</t>
    <phoneticPr fontId="3" type="noConversion"/>
  </si>
  <si>
    <t>Operating lease liabilities,non-current</t>
  </si>
  <si>
    <t>2019</t>
    <phoneticPr fontId="4" type="noConversion"/>
  </si>
  <si>
    <t>Other revenues</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</si>
</sst>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2]* #,##0.00_);_([$€-2]* \(#,##0.00\);_([$€-2]* &quot;-&quot;??_)"/>
    <numFmt numFmtId="165" formatCode="_(* #,##0_);[Red]_(* \(#,##0\);_(* &quot;-&quot;??_)"/>
    <numFmt numFmtId="166" formatCode="0.0%"/>
    <numFmt numFmtId="167" formatCode="_ * #,##0_ ;_ * \-#,##0_ ;_ * &quot;-&quot;??_ ;_ @_ "/>
    <numFmt numFmtId="168" formatCode="[$-10409]#,##0.0000"/>
    <numFmt numFmtId="169" formatCode="_ * #,##0.0000_ ;_ * \-#,##0.0000_ ;_ * &quot;-&quot;??_ ;_ @_ "/>
    <numFmt numFmtId="170" formatCode="#,##0_);\(#,##0\)"/>
  </numFmts>
  <fonts count="19">
    <font>
      <sz val="11"/>
      <color theme="1"/>
      <name val="Calibri"/>
      <family val="2"/>
      <charset val="134"/>
      <scheme val="minor"/>
    </font>
    <font>
      <sz val="11"/>
      <color theme="1"/>
      <name val="Calibri"/>
      <family val="2"/>
      <charset val="134"/>
      <scheme val="minor"/>
    </font>
    <font>
      <sz val="11"/>
      <color indexed="8"/>
      <name val="宋体"/>
      <family val="3"/>
      <charset val="134"/>
    </font>
    <font>
      <sz val="9"/>
      <name val="Calibri"/>
      <family val="2"/>
      <charset val="134"/>
      <scheme val="minor"/>
    </font>
    <font>
      <sz val="9"/>
      <name val="宋体"/>
      <family val="3"/>
      <charset val="134"/>
    </font>
    <font>
      <sz val="10"/>
      <name val="Times New Roman"/>
      <family val="1"/>
    </font>
    <font>
      <b/>
      <vertAlign val="superscript"/>
      <sz val="9"/>
      <color indexed="8"/>
      <name val="Arial"/>
      <family val="2"/>
    </font>
    <font>
      <b/>
      <sz val="11"/>
      <color indexed="8"/>
      <name val="Calibri"/>
      <family val="2"/>
    </font>
    <font>
      <sz val="11"/>
      <color indexed="8"/>
      <name val="Calibri"/>
      <family val="2"/>
    </font>
    <font>
      <b/>
      <sz val="11"/>
      <color rgb="FFFF0000"/>
      <name val="Calibri"/>
      <family val="2"/>
    </font>
    <font>
      <sz val="11"/>
      <name val="Calibri"/>
      <family val="2"/>
    </font>
    <font>
      <i/>
      <sz val="11"/>
      <color rgb="FFFF0000"/>
      <name val="Calibri"/>
      <family val="2"/>
    </font>
    <font>
      <sz val="11"/>
      <color theme="1"/>
      <name val="Calibri"/>
      <family val="2"/>
    </font>
    <font>
      <b/>
      <sz val="11"/>
      <color theme="1"/>
      <name val="Calibri"/>
      <family val="2"/>
    </font>
    <font>
      <b/>
      <i/>
      <sz val="11"/>
      <color indexed="30"/>
      <name val="Calibri"/>
      <family val="2"/>
    </font>
    <font>
      <i/>
      <sz val="11"/>
      <color indexed="8"/>
      <name val="Calibri"/>
      <family val="2"/>
    </font>
    <font>
      <i/>
      <sz val="11"/>
      <color theme="1"/>
      <name val="Calibri"/>
      <family val="2"/>
    </font>
    <font>
      <sz val="9"/>
      <color indexed="8"/>
      <name val="Arial"/>
      <family val="2"/>
    </font>
    <font>
      <b/>
      <sz val="9"/>
      <color indexed="8"/>
      <name val="Arial"/>
      <family val="2"/>
    </font>
  </fonts>
  <fills count="4">
    <fill>
      <patternFill patternType="none"/>
    </fill>
    <fill>
      <patternFill patternType="gray125"/>
    </fill>
    <fill>
      <patternFill patternType="solid">
        <fgColor indexed="44"/>
        <bgColor indexed="64"/>
      </patternFill>
    </fill>
    <fill>
      <patternFill patternType="solid">
        <fgColor theme="8" tint="0.59999389629810485"/>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double">
        <color auto="1"/>
      </left>
      <right/>
      <top/>
      <bottom/>
      <diagonal/>
    </border>
    <border>
      <left/>
      <right/>
      <top/>
      <bottom style="double">
        <color indexed="6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8">
    <xf numFmtId="0" fontId="0" fillId="0" borderId="0">
      <alignment vertical="center"/>
    </xf>
    <xf numFmtId="43" fontId="1" fillId="0" borderId="0" applyFont="0" applyFill="0" applyBorder="0" applyAlignment="0" applyProtection="0">
      <alignment vertical="center"/>
    </xf>
    <xf numFmtId="164" fontId="2" fillId="0" borderId="0">
      <alignment vertical="center"/>
      <protection locked="0"/>
    </xf>
    <xf numFmtId="164" fontId="5" fillId="0" borderId="0">
      <alignment vertical="center"/>
      <protection locked="0"/>
    </xf>
    <xf numFmtId="9" fontId="2" fillId="0" borderId="0" applyFont="0" applyFill="0" applyBorder="0" applyAlignment="0" applyProtection="0">
      <alignment vertical="center"/>
    </xf>
    <xf numFmtId="168" fontId="2" fillId="0" borderId="0">
      <alignment vertical="center"/>
      <protection locked="0"/>
    </xf>
    <xf numFmtId="43" fontId="2" fillId="0" borderId="0" applyFont="0" applyFill="0" applyBorder="0" applyAlignment="0" applyProtection="0">
      <alignment vertical="center"/>
    </xf>
    <xf numFmtId="168" fontId="2" fillId="0" borderId="0">
      <alignment vertical="center"/>
      <protection locked="0"/>
    </xf>
  </cellStyleXfs>
  <cellXfs count="107">
    <xf numFmtId="0" fontId="0" fillId="0" borderId="0" xfId="0">
      <alignment vertical="center"/>
    </xf>
    <xf numFmtId="168" fontId="7" fillId="0" borderId="0" xfId="5" applyFont="1" applyAlignment="1">
      <alignment vertical="center" wrapText="1"/>
      <protection locked="0"/>
    </xf>
    <xf numFmtId="168" fontId="8" fillId="0" borderId="0" xfId="5" applyFont="1">
      <alignment vertical="center"/>
      <protection locked="0"/>
    </xf>
    <xf numFmtId="169" fontId="8" fillId="0" borderId="0" xfId="6" applyNumberFormat="1" applyFont="1" applyProtection="1">
      <alignment vertical="center"/>
      <protection locked="0"/>
    </xf>
    <xf numFmtId="168" fontId="8" fillId="0" borderId="0" xfId="5" applyFont="1" applyAlignment="1">
      <alignment vertical="center" wrapText="1"/>
      <protection locked="0"/>
    </xf>
    <xf numFmtId="168" fontId="7" fillId="0" borderId="0" xfId="5" quotePrefix="1" applyFont="1" applyAlignment="1">
      <alignment horizontal="center" vertical="center"/>
      <protection locked="0"/>
    </xf>
    <xf numFmtId="168" fontId="8" fillId="0" borderId="0" xfId="5" applyFont="1" applyAlignment="1">
      <alignment horizontal="center" vertical="center"/>
      <protection locked="0"/>
    </xf>
    <xf numFmtId="168" fontId="8" fillId="0" borderId="0" xfId="5" applyFont="1" applyAlignment="1">
      <alignment horizontal="center" vertical="center" wrapText="1"/>
      <protection locked="0"/>
    </xf>
    <xf numFmtId="167" fontId="8" fillId="0" borderId="0" xfId="6" applyNumberFormat="1" applyFont="1" applyProtection="1">
      <alignment vertical="center"/>
      <protection locked="0"/>
    </xf>
    <xf numFmtId="165" fontId="8" fillId="0" borderId="0" xfId="6" applyNumberFormat="1" applyFont="1" applyFill="1" applyProtection="1">
      <alignment vertical="center"/>
      <protection locked="0"/>
    </xf>
    <xf numFmtId="3" fontId="8" fillId="0" borderId="0" xfId="5" applyNumberFormat="1" applyFont="1" applyFill="1" applyAlignment="1">
      <alignment horizontal="right" vertical="center"/>
      <protection locked="0"/>
    </xf>
    <xf numFmtId="165" fontId="7" fillId="0" borderId="2" xfId="5" applyNumberFormat="1" applyFont="1" applyFill="1" applyBorder="1" applyAlignment="1">
      <alignment horizontal="right" vertical="center"/>
      <protection locked="0"/>
    </xf>
    <xf numFmtId="168" fontId="7" fillId="0" borderId="0" xfId="5" applyFont="1">
      <alignment vertical="center"/>
      <protection locked="0"/>
    </xf>
    <xf numFmtId="165" fontId="8" fillId="0" borderId="2" xfId="5" applyNumberFormat="1" applyFont="1" applyFill="1" applyBorder="1" applyAlignment="1">
      <alignment horizontal="right" vertical="center"/>
      <protection locked="0"/>
    </xf>
    <xf numFmtId="165" fontId="8" fillId="0" borderId="4" xfId="5" applyNumberFormat="1" applyFont="1" applyFill="1" applyBorder="1" applyAlignment="1">
      <alignment horizontal="right" vertical="center"/>
      <protection locked="0"/>
    </xf>
    <xf numFmtId="168" fontId="11" fillId="0" borderId="0" xfId="5" applyFont="1" applyAlignment="1">
      <alignment vertical="center" wrapText="1"/>
      <protection locked="0"/>
    </xf>
    <xf numFmtId="165" fontId="8" fillId="0" borderId="0" xfId="5" applyNumberFormat="1" applyFont="1" applyFill="1">
      <alignment vertical="center"/>
      <protection locked="0"/>
    </xf>
    <xf numFmtId="165" fontId="8" fillId="0" borderId="0" xfId="5" applyNumberFormat="1" applyFont="1" applyFill="1" applyAlignment="1">
      <alignment horizontal="right" vertical="center"/>
      <protection locked="0"/>
    </xf>
    <xf numFmtId="165" fontId="8" fillId="0" borderId="1" xfId="5" applyNumberFormat="1" applyFont="1" applyFill="1" applyBorder="1" applyAlignment="1">
      <alignment horizontal="right" vertical="center"/>
      <protection locked="0"/>
    </xf>
    <xf numFmtId="168" fontId="9" fillId="0" borderId="0" xfId="5" applyFont="1" applyAlignment="1">
      <alignment vertical="center" wrapText="1"/>
      <protection locked="0"/>
    </xf>
    <xf numFmtId="165" fontId="8" fillId="0" borderId="2" xfId="6" applyNumberFormat="1" applyFont="1" applyFill="1" applyBorder="1" applyProtection="1">
      <alignment vertical="center"/>
      <protection locked="0"/>
    </xf>
    <xf numFmtId="170" fontId="8" fillId="0" borderId="0" xfId="5" applyNumberFormat="1" applyFont="1" applyFill="1" applyAlignment="1">
      <alignment horizontal="right" vertical="center"/>
      <protection locked="0"/>
    </xf>
    <xf numFmtId="170" fontId="8" fillId="0" borderId="0" xfId="1" applyNumberFormat="1" applyFont="1" applyFill="1" applyProtection="1">
      <alignment vertical="center"/>
      <protection locked="0"/>
    </xf>
    <xf numFmtId="170" fontId="8" fillId="0" borderId="0" xfId="1" applyNumberFormat="1" applyFont="1" applyFill="1" applyAlignment="1" applyProtection="1">
      <alignment horizontal="right" vertical="center"/>
      <protection locked="0"/>
    </xf>
    <xf numFmtId="165" fontId="8" fillId="0" borderId="5" xfId="6" applyNumberFormat="1" applyFont="1" applyFill="1" applyBorder="1" applyProtection="1">
      <alignment vertical="center"/>
      <protection locked="0"/>
    </xf>
    <xf numFmtId="168" fontId="8" fillId="0" borderId="0" xfId="5" applyFont="1" applyFill="1">
      <alignment vertical="center"/>
      <protection locked="0"/>
    </xf>
    <xf numFmtId="168" fontId="7" fillId="0" borderId="0" xfId="5" applyFont="1" applyAlignment="1">
      <alignment horizontal="left" vertical="center" wrapText="1"/>
      <protection locked="0"/>
    </xf>
    <xf numFmtId="164" fontId="7" fillId="0" borderId="0" xfId="2" applyFont="1" applyAlignment="1">
      <alignment horizontal="left" wrapText="1"/>
      <protection locked="0"/>
    </xf>
    <xf numFmtId="0" fontId="12" fillId="0" borderId="0" xfId="0" applyFont="1">
      <alignment vertical="center"/>
    </xf>
    <xf numFmtId="164" fontId="8" fillId="0" borderId="0" xfId="2" applyFont="1" applyAlignment="1">
      <alignment horizontal="left" wrapText="1"/>
      <protection locked="0"/>
    </xf>
    <xf numFmtId="14" fontId="7" fillId="2" borderId="3" xfId="2" applyNumberFormat="1" applyFont="1" applyFill="1" applyBorder="1" applyAlignment="1">
      <alignment horizontal="center"/>
      <protection locked="0"/>
    </xf>
    <xf numFmtId="164" fontId="7" fillId="0" borderId="0" xfId="2" applyFont="1" applyAlignment="1" applyProtection="1">
      <alignment horizontal="center"/>
    </xf>
    <xf numFmtId="170" fontId="12" fillId="0" borderId="0" xfId="1" applyNumberFormat="1" applyFont="1">
      <alignment vertical="center"/>
    </xf>
    <xf numFmtId="165" fontId="10" fillId="0" borderId="0" xfId="3" applyNumberFormat="1" applyFont="1" applyFill="1" applyAlignment="1">
      <alignment horizontal="left" wrapText="1"/>
      <protection locked="0"/>
    </xf>
    <xf numFmtId="170" fontId="13" fillId="0" borderId="2" xfId="1" applyNumberFormat="1" applyFont="1" applyBorder="1">
      <alignment vertical="center"/>
    </xf>
    <xf numFmtId="166" fontId="7" fillId="0" borderId="0" xfId="4" applyNumberFormat="1" applyFont="1" applyFill="1" applyAlignment="1" applyProtection="1">
      <alignment horizontal="left" wrapText="1"/>
      <protection locked="0"/>
    </xf>
    <xf numFmtId="166" fontId="7" fillId="0" borderId="0" xfId="4" applyNumberFormat="1" applyFont="1" applyFill="1" applyAlignment="1" applyProtection="1">
      <protection locked="0"/>
    </xf>
    <xf numFmtId="0" fontId="12" fillId="0" borderId="0" xfId="0" applyFont="1" applyFill="1">
      <alignment vertical="center"/>
    </xf>
    <xf numFmtId="167" fontId="12" fillId="0" borderId="0" xfId="1" applyNumberFormat="1" applyFont="1">
      <alignment vertical="center"/>
    </xf>
    <xf numFmtId="170" fontId="12" fillId="0" borderId="0" xfId="0" applyNumberFormat="1" applyFont="1">
      <alignment vertical="center"/>
    </xf>
    <xf numFmtId="170" fontId="13" fillId="0" borderId="0" xfId="1" applyNumberFormat="1" applyFont="1">
      <alignment vertical="center"/>
    </xf>
    <xf numFmtId="165" fontId="14" fillId="0" borderId="0" xfId="0" applyNumberFormat="1" applyFont="1" applyFill="1" applyAlignment="1" applyProtection="1">
      <alignment horizontal="right"/>
      <protection locked="0"/>
    </xf>
    <xf numFmtId="164" fontId="8" fillId="0" borderId="0" xfId="2" applyFont="1" applyAlignment="1">
      <alignment horizontal="left" vertical="top" wrapText="1"/>
      <protection locked="0"/>
    </xf>
    <xf numFmtId="164" fontId="8" fillId="0" borderId="0" xfId="2" applyFont="1" applyFill="1" applyAlignment="1" applyProtection="1">
      <alignment horizontal="left" wrapText="1"/>
      <protection locked="0"/>
    </xf>
    <xf numFmtId="0" fontId="12" fillId="0" borderId="0" xfId="0" applyFont="1" applyAlignment="1">
      <alignment horizontal="left" vertical="center" wrapText="1"/>
    </xf>
    <xf numFmtId="0" fontId="12" fillId="0" borderId="6" xfId="0" applyFont="1" applyBorder="1">
      <alignment vertical="center"/>
    </xf>
    <xf numFmtId="0" fontId="12" fillId="0" borderId="6" xfId="0" applyFont="1" applyFill="1" applyBorder="1">
      <alignment vertical="center"/>
    </xf>
    <xf numFmtId="170" fontId="12" fillId="0" borderId="6" xfId="1" applyNumberFormat="1" applyFont="1" applyBorder="1">
      <alignment vertical="center"/>
    </xf>
    <xf numFmtId="14" fontId="7" fillId="2" borderId="3" xfId="2" quotePrefix="1" applyNumberFormat="1" applyFont="1" applyFill="1" applyBorder="1" applyAlignment="1">
      <alignment horizontal="center"/>
      <protection locked="0"/>
    </xf>
    <xf numFmtId="0" fontId="13" fillId="0" borderId="0" xfId="0" applyFont="1">
      <alignment vertical="center"/>
    </xf>
    <xf numFmtId="168" fontId="7" fillId="0" borderId="0" xfId="5" applyFont="1" applyAlignment="1">
      <alignment horizontal="left" vertical="center"/>
      <protection locked="0"/>
    </xf>
    <xf numFmtId="0" fontId="12" fillId="0" borderId="0" xfId="0" applyFont="1" applyAlignment="1">
      <alignment horizontal="left" vertical="center"/>
    </xf>
    <xf numFmtId="0" fontId="13" fillId="0" borderId="0" xfId="0" applyFont="1" applyAlignment="1">
      <alignment horizontal="left" vertical="center" wrapText="1"/>
    </xf>
    <xf numFmtId="167" fontId="8" fillId="0" borderId="4" xfId="1" applyNumberFormat="1" applyFont="1" applyBorder="1" applyAlignment="1" applyProtection="1">
      <protection locked="0"/>
    </xf>
    <xf numFmtId="43" fontId="12" fillId="0" borderId="0" xfId="1" applyFont="1">
      <alignment vertical="center"/>
    </xf>
    <xf numFmtId="164" fontId="7" fillId="0" borderId="0" xfId="2" applyFont="1" applyAlignment="1">
      <alignment horizontal="left"/>
      <protection locked="0"/>
    </xf>
    <xf numFmtId="164" fontId="8" fillId="0" borderId="0" xfId="2" applyFont="1" applyAlignment="1">
      <alignment horizontal="left"/>
      <protection locked="0"/>
    </xf>
    <xf numFmtId="0" fontId="12" fillId="0" borderId="0" xfId="0" applyFont="1" applyAlignment="1">
      <alignment vertical="top" wrapText="1"/>
    </xf>
    <xf numFmtId="167" fontId="12" fillId="0" borderId="0" xfId="0" applyNumberFormat="1" applyFont="1">
      <alignment vertical="center"/>
    </xf>
    <xf numFmtId="167" fontId="12" fillId="0" borderId="1" xfId="1" applyNumberFormat="1" applyFont="1" applyBorder="1">
      <alignment vertical="center"/>
    </xf>
    <xf numFmtId="170" fontId="13" fillId="3" borderId="2" xfId="1" applyNumberFormat="1" applyFont="1" applyFill="1" applyBorder="1">
      <alignment vertical="center"/>
    </xf>
    <xf numFmtId="170" fontId="13" fillId="3" borderId="0" xfId="1" applyNumberFormat="1" applyFont="1" applyFill="1">
      <alignment vertical="center"/>
    </xf>
    <xf numFmtId="167" fontId="8" fillId="3" borderId="4" xfId="1" applyNumberFormat="1" applyFont="1" applyFill="1" applyBorder="1" applyAlignment="1" applyProtection="1">
      <protection locked="0"/>
    </xf>
    <xf numFmtId="164" fontId="15" fillId="0" borderId="0" xfId="2" applyFont="1" applyAlignment="1">
      <alignment horizontal="left" wrapText="1"/>
      <protection locked="0"/>
    </xf>
    <xf numFmtId="166" fontId="16" fillId="0" borderId="0" xfId="1" applyNumberFormat="1" applyFont="1" applyBorder="1">
      <alignment vertical="center"/>
    </xf>
    <xf numFmtId="166" fontId="15" fillId="0" borderId="0" xfId="4" applyNumberFormat="1" applyFont="1" applyFill="1" applyAlignment="1" applyProtection="1">
      <alignment horizontal="left" wrapText="1"/>
      <protection locked="0"/>
    </xf>
    <xf numFmtId="166" fontId="15" fillId="0" borderId="0" xfId="4" applyNumberFormat="1" applyFont="1" applyFill="1" applyAlignment="1" applyProtection="1">
      <protection locked="0"/>
    </xf>
    <xf numFmtId="166" fontId="15" fillId="3" borderId="0" xfId="4" applyNumberFormat="1" applyFont="1" applyFill="1" applyAlignment="1" applyProtection="1">
      <protection locked="0"/>
    </xf>
    <xf numFmtId="43" fontId="12" fillId="0" borderId="0" xfId="0" applyNumberFormat="1" applyFont="1">
      <alignment vertical="center"/>
    </xf>
    <xf numFmtId="3" fontId="12" fillId="0" borderId="0" xfId="0" applyNumberFormat="1" applyFont="1">
      <alignment vertical="center"/>
    </xf>
    <xf numFmtId="0" fontId="12" fillId="0" borderId="0" xfId="0" applyFont="1" applyBorder="1">
      <alignment vertical="center"/>
    </xf>
    <xf numFmtId="3" fontId="12" fillId="0" borderId="7" xfId="0" applyNumberFormat="1" applyFont="1" applyBorder="1">
      <alignment vertical="center"/>
    </xf>
    <xf numFmtId="43" fontId="12" fillId="0" borderId="7" xfId="0" applyNumberFormat="1" applyFont="1" applyBorder="1">
      <alignment vertical="center"/>
    </xf>
    <xf numFmtId="168" fontId="7" fillId="0" borderId="0" xfId="5" applyFont="1" applyFill="1" applyAlignment="1">
      <alignment horizontal="left" vertical="center" wrapText="1"/>
      <protection locked="0"/>
    </xf>
    <xf numFmtId="0" fontId="13" fillId="0" borderId="0" xfId="0" applyFont="1" applyFill="1" applyAlignment="1">
      <alignment vertical="center" wrapText="1"/>
    </xf>
    <xf numFmtId="0" fontId="13" fillId="0" borderId="0" xfId="0" applyFont="1" applyFill="1">
      <alignment vertical="center"/>
    </xf>
    <xf numFmtId="0" fontId="12" fillId="0" borderId="0" xfId="0" applyFont="1" applyFill="1" applyAlignment="1">
      <alignment vertical="center" wrapText="1"/>
    </xf>
    <xf numFmtId="0" fontId="12" fillId="0" borderId="0" xfId="0" applyFont="1" applyFill="1" applyAlignment="1">
      <alignment horizontal="right" vertical="center" wrapText="1"/>
    </xf>
    <xf numFmtId="167" fontId="12" fillId="0" borderId="0" xfId="1" applyNumberFormat="1" applyFont="1" applyFill="1">
      <alignment vertical="center"/>
    </xf>
    <xf numFmtId="3" fontId="12" fillId="0" borderId="0" xfId="0" applyNumberFormat="1" applyFont="1" applyFill="1">
      <alignment vertical="center"/>
    </xf>
    <xf numFmtId="0" fontId="13" fillId="0" borderId="0" xfId="0" applyFont="1" applyFill="1" applyAlignment="1">
      <alignment vertical="center"/>
    </xf>
    <xf numFmtId="0" fontId="13" fillId="0" borderId="9" xfId="0" applyFont="1" applyFill="1" applyBorder="1" applyAlignment="1">
      <alignment horizontal="right" vertical="center"/>
    </xf>
    <xf numFmtId="0" fontId="13" fillId="0" borderId="10" xfId="0" applyFont="1" applyFill="1" applyBorder="1" applyAlignment="1">
      <alignment horizontal="right" vertical="center"/>
    </xf>
    <xf numFmtId="0" fontId="13" fillId="0" borderId="0" xfId="0" applyFont="1" applyFill="1" applyAlignment="1">
      <alignment horizontal="right" vertical="center"/>
    </xf>
    <xf numFmtId="0" fontId="12" fillId="0" borderId="0" xfId="0" applyFont="1" applyFill="1" applyAlignment="1">
      <alignment vertical="center"/>
    </xf>
    <xf numFmtId="3" fontId="12" fillId="0" borderId="0" xfId="0" applyNumberFormat="1" applyFont="1" applyFill="1" applyAlignment="1">
      <alignment vertical="center"/>
    </xf>
    <xf numFmtId="14" fontId="7" fillId="0" borderId="0" xfId="0" applyNumberFormat="1" applyFont="1" applyFill="1" applyBorder="1" applyAlignment="1" applyProtection="1">
      <alignment horizontal="center"/>
      <protection locked="0"/>
    </xf>
    <xf numFmtId="0" fontId="17" fillId="0" borderId="0" xfId="0" applyFont="1" applyAlignment="1" applyProtection="1">
      <alignment wrapText="1"/>
      <protection locked="0"/>
    </xf>
    <xf numFmtId="0" fontId="18" fillId="0" borderId="0" xfId="0" applyFont="1" applyBorder="1" applyAlignment="1" applyProtection="1">
      <alignment wrapText="1"/>
      <protection locked="0"/>
    </xf>
    <xf numFmtId="0" fontId="18" fillId="0" borderId="0" xfId="0" applyFont="1" applyAlignment="1" applyProtection="1">
      <alignment wrapText="1"/>
      <protection locked="0"/>
    </xf>
    <xf numFmtId="170" fontId="8" fillId="0" borderId="4" xfId="1" applyNumberFormat="1" applyFont="1" applyFill="1" applyBorder="1" applyProtection="1">
      <alignment vertical="center"/>
      <protection locked="0"/>
    </xf>
    <xf numFmtId="170" fontId="8" fillId="3" borderId="0" xfId="1" applyNumberFormat="1" applyFont="1" applyFill="1" applyProtection="1">
      <alignment vertical="center"/>
      <protection locked="0"/>
    </xf>
    <xf numFmtId="170" fontId="8" fillId="3" borderId="4" xfId="1" applyNumberFormat="1" applyFont="1" applyFill="1" applyBorder="1" applyProtection="1">
      <alignment vertical="center"/>
      <protection locked="0"/>
    </xf>
    <xf numFmtId="168" fontId="7" fillId="2" borderId="0" xfId="5" quotePrefix="1" applyFont="1" applyFill="1" applyAlignment="1">
      <alignment horizontal="center" vertical="center" wrapText="1"/>
      <protection locked="0"/>
    </xf>
    <xf numFmtId="167" fontId="12" fillId="0" borderId="0" xfId="1" applyNumberFormat="1" applyFont="1" applyBorder="1">
      <alignment vertical="center"/>
    </xf>
    <xf numFmtId="3" fontId="12" fillId="0" borderId="0" xfId="0" applyNumberFormat="1" applyFont="1" applyBorder="1">
      <alignment vertical="center"/>
    </xf>
    <xf numFmtId="3" fontId="12" fillId="0" borderId="0" xfId="0" applyNumberFormat="1" applyFont="1" applyBorder="1" applyAlignment="1">
      <alignment vertical="center" wrapText="1"/>
    </xf>
    <xf numFmtId="170" fontId="12" fillId="0" borderId="0" xfId="0" applyNumberFormat="1" applyFont="1" applyFill="1">
      <alignment vertical="center"/>
    </xf>
    <xf numFmtId="170" fontId="12" fillId="0" borderId="0" xfId="0" applyNumberFormat="1" applyFont="1" applyFill="1" applyAlignment="1">
      <alignment horizontal="right" vertical="center" wrapText="1"/>
    </xf>
    <xf numFmtId="0" fontId="10" fillId="0" borderId="0" xfId="0" applyFont="1">
      <alignment vertical="center"/>
    </xf>
    <xf numFmtId="0" fontId="12" fillId="0" borderId="0" xfId="0" applyFont="1" applyAlignment="1">
      <alignment horizontal="left" vertical="center" wrapText="1"/>
    </xf>
    <xf numFmtId="0" fontId="12" fillId="0" borderId="0" xfId="0" applyFont="1" applyAlignment="1">
      <alignment horizontal="left" vertical="top" wrapText="1"/>
    </xf>
    <xf numFmtId="0" fontId="10" fillId="0" borderId="0" xfId="0" applyFont="1" applyAlignment="1">
      <alignment horizontal="left" vertical="top" wrapText="1"/>
    </xf>
    <xf numFmtId="0" fontId="13" fillId="0" borderId="8"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lignment vertical="center"/>
    </xf>
    <xf numFmtId="0" fontId="12" fillId="0" borderId="0" xfId="0" applyFont="1" applyAlignment="1">
      <alignment horizontal="left" vertical="center" wrapText="1"/>
    </xf>
  </cellXfs>
  <cellStyles count="8">
    <cellStyle name="Normal 2 2" xfId="3"/>
    <cellStyle name="百分比 3" xfId="4"/>
    <cellStyle name="常规" xfId="0" builtinId="0"/>
    <cellStyle name="常规 2" xfId="5"/>
    <cellStyle name="常规 2 10" xfId="7"/>
    <cellStyle name="常规 4" xfId="2"/>
    <cellStyle name="千位分隔" xfId="1" builtinId="3"/>
    <cellStyle name="千位分隔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1</xdr:row>
      <xdr:rowOff>0</xdr:rowOff>
    </xdr:from>
    <xdr:to>
      <xdr:col>1</xdr:col>
      <xdr:colOff>314236</xdr:colOff>
      <xdr:row>4</xdr:row>
      <xdr:rowOff>114221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0" y="171450"/>
          <a:ext cx="714286" cy="628571"/>
        </a:xfrm>
        <a:prstGeom prst="rect">
          <a:avLst/>
        </a:prstGeom>
      </xdr:spPr>
    </xdr:pic>
    <xdr:clientData/>
  </xdr:twoCellAnchor>
  <xdr:oneCellAnchor>
    <xdr:from>
      <xdr:col>0</xdr:col>
      <xdr:colOff>466725</xdr:colOff>
      <xdr:row>7</xdr:row>
      <xdr:rowOff>57150</xdr:rowOff>
    </xdr:from>
    <xdr:ext cx="9772650" cy="3771900"/>
    <xdr:sp macro="" textlink="">
      <xdr:nvSpPr>
        <xdr:cNvPr id="3" name="TekstSylinder 3">
          <a:extLst>
            <a:ext uri="{FF2B5EF4-FFF2-40B4-BE49-F238E27FC236}">
              <a16:creationId xmlns:a16="http://schemas.microsoft.com/office/drawing/2014/main" id="{00000000-0008-0000-0000-000003000000}"/>
            </a:ext>
          </a:extLst>
        </xdr:cNvPr>
        <xdr:cNvSpPr txBox="1"/>
      </xdr:nvSpPr>
      <xdr:spPr>
        <a:xfrm>
          <a:off x="466725" y="1257300"/>
          <a:ext cx="9772650" cy="3771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rtl="0">
            <a:defRPr sz="1000"/>
          </a:pPr>
          <a:r>
            <a:rPr lang="nb-NO" sz="2000" b="0" i="0" u="none" strike="noStrike" baseline="0">
              <a:solidFill>
                <a:schemeClr val="accent2"/>
              </a:solidFill>
              <a:latin typeface="+mn-lt"/>
              <a:cs typeface="Arial"/>
            </a:rPr>
            <a:t>Financials and analytical information as of Q1 2019 </a:t>
          </a:r>
          <a:endParaRPr lang="nb-NO" sz="1600" b="0" i="0" u="none" strike="noStrike" baseline="0">
            <a:solidFill>
              <a:srgbClr val="000000"/>
            </a:solidFill>
            <a:latin typeface="+mn-lt"/>
            <a:cs typeface="Arial"/>
          </a:endParaRPr>
        </a:p>
        <a:p>
          <a:pPr algn="l" rtl="0">
            <a:defRPr sz="1000"/>
          </a:pPr>
          <a:r>
            <a:rPr lang="nb-NO" sz="1400" b="1" i="0" u="none" strike="noStrike" baseline="0">
              <a:solidFill>
                <a:srgbClr val="000000"/>
              </a:solidFill>
              <a:latin typeface="+mn-lt"/>
              <a:cs typeface="Arial"/>
            </a:rPr>
            <a:t>Contents (each item on separate tabs):</a:t>
          </a:r>
        </a:p>
        <a:p>
          <a:pPr algn="l" rtl="0">
            <a:defRPr sz="1000"/>
          </a:pPr>
          <a:endParaRPr lang="nb-NO" sz="1200" b="1" i="0" u="none" strike="noStrike" baseline="0">
            <a:solidFill>
              <a:srgbClr val="000000"/>
            </a:solidFill>
            <a:latin typeface="+mn-lt"/>
            <a:cs typeface="Arial"/>
          </a:endParaRPr>
        </a:p>
        <a:p>
          <a:pPr algn="l" rtl="0">
            <a:defRPr sz="1000"/>
          </a:pPr>
          <a:r>
            <a:rPr lang="nb-NO" sz="1400" b="0" i="0" u="none" strike="noStrike" baseline="0">
              <a:solidFill>
                <a:srgbClr val="000000"/>
              </a:solidFill>
              <a:latin typeface="+mn-lt"/>
              <a:cs typeface="Arial"/>
            </a:rPr>
            <a:t>1. 	Balance sheet</a:t>
          </a:r>
        </a:p>
        <a:p>
          <a:pPr algn="l" rtl="0">
            <a:defRPr sz="1000"/>
          </a:pPr>
          <a:r>
            <a:rPr lang="nb-NO" sz="1400" b="0" i="0" u="none" strike="noStrike" baseline="0">
              <a:solidFill>
                <a:srgbClr val="000000"/>
              </a:solidFill>
              <a:latin typeface="+mn-lt"/>
              <a:cs typeface="Arial"/>
            </a:rPr>
            <a:t>2.	Profit and loss statement </a:t>
          </a:r>
        </a:p>
        <a:p>
          <a:pPr algn="l" rtl="0">
            <a:defRPr sz="1000"/>
          </a:pPr>
          <a:r>
            <a:rPr lang="nb-NO" sz="1400" b="0" i="0" u="none" strike="noStrike" baseline="0">
              <a:solidFill>
                <a:srgbClr val="000000"/>
              </a:solidFill>
              <a:latin typeface="+mn-lt"/>
              <a:cs typeface="Arial"/>
            </a:rPr>
            <a:t>3. 	R</a:t>
          </a:r>
          <a:r>
            <a:rPr lang="en-US" altLang="zh-CN" sz="1400" b="0" i="0" u="none" strike="noStrike" baseline="0">
              <a:solidFill>
                <a:srgbClr val="000000"/>
              </a:solidFill>
              <a:latin typeface="+mn-lt"/>
              <a:cs typeface="Arial"/>
            </a:rPr>
            <a:t>econciliation of GAAP and Non-GAAP results</a:t>
          </a:r>
        </a:p>
        <a:p>
          <a:pPr algn="l" rtl="0">
            <a:defRPr sz="1000"/>
          </a:pPr>
          <a:r>
            <a:rPr lang="en-US" sz="1400" b="0" i="0" u="none" strike="noStrike" baseline="0">
              <a:solidFill>
                <a:srgbClr val="000000"/>
              </a:solidFill>
              <a:latin typeface="+mn-lt"/>
              <a:cs typeface="Arial"/>
            </a:rPr>
            <a:t>4.	Cash flow</a:t>
          </a:r>
          <a:endParaRPr lang="nb-NO" sz="1400" b="0" i="0" u="none" strike="noStrike" baseline="0">
            <a:solidFill>
              <a:srgbClr val="000000"/>
            </a:solidFill>
            <a:latin typeface="+mn-lt"/>
            <a:cs typeface="Arial"/>
          </a:endParaRPr>
        </a:p>
        <a:p>
          <a:pPr algn="l" rtl="0">
            <a:defRPr sz="1000"/>
          </a:pPr>
          <a:r>
            <a:rPr lang="nb-NO" sz="1400" b="0" i="0" u="none" strike="noStrike" baseline="0">
              <a:solidFill>
                <a:srgbClr val="000000"/>
              </a:solidFill>
              <a:latin typeface="+mn-lt"/>
              <a:cs typeface="Arial"/>
            </a:rPr>
            <a:t>5. 	Shares and EPS</a:t>
          </a:r>
        </a:p>
        <a:p>
          <a:pPr algn="l" rtl="0">
            <a:defRPr sz="1000"/>
          </a:pPr>
          <a:endParaRPr lang="nb-NO" sz="1400" b="0" i="0" u="none" strike="noStrike" baseline="0">
            <a:solidFill>
              <a:srgbClr val="000000"/>
            </a:solidFill>
            <a:latin typeface="+mn-lt"/>
            <a:cs typeface="Arial"/>
          </a:endParaRPr>
        </a:p>
        <a:p>
          <a:pPr algn="l" rtl="0">
            <a:defRPr sz="1000"/>
          </a:pPr>
          <a:r>
            <a:rPr lang="nb-NO" sz="1400" b="1" i="0" u="none" strike="noStrike" baseline="0">
              <a:solidFill>
                <a:srgbClr val="000000"/>
              </a:solidFill>
              <a:latin typeface="+mn-lt"/>
              <a:cs typeface="Arial"/>
            </a:rPr>
            <a:t>For questions, please contact 58.com Inc. IR:</a:t>
          </a:r>
        </a:p>
        <a:p>
          <a:pPr algn="l" rtl="0">
            <a:defRPr sz="1000"/>
          </a:pPr>
          <a:endParaRPr lang="nb-NO" sz="300" b="1" i="0" u="none" strike="noStrike" baseline="0">
            <a:solidFill>
              <a:srgbClr val="000000"/>
            </a:solidFill>
            <a:latin typeface="+mn-lt"/>
            <a:cs typeface="Arial"/>
          </a:endParaRPr>
        </a:p>
        <a:p>
          <a:pPr algn="l" rtl="0">
            <a:defRPr sz="1000"/>
          </a:pPr>
          <a:endParaRPr lang="nb-NO" sz="1400" b="0" i="0" u="none" strike="noStrike" baseline="0">
            <a:solidFill>
              <a:srgbClr val="000000"/>
            </a:solidFill>
            <a:latin typeface="+mn-lt"/>
            <a:cs typeface="Arial"/>
          </a:endParaRPr>
        </a:p>
        <a:p>
          <a:pPr algn="l" rtl="0">
            <a:defRPr sz="1000"/>
          </a:pPr>
          <a:r>
            <a:rPr lang="nb-NO" sz="1400" b="0" i="0" u="none" strike="noStrike" baseline="0">
              <a:solidFill>
                <a:srgbClr val="000000"/>
              </a:solidFill>
              <a:latin typeface="+mn-lt"/>
              <a:cs typeface="Arial"/>
            </a:rPr>
            <a:t>ir@58.com</a:t>
          </a:r>
        </a:p>
        <a:p>
          <a:pPr algn="l" rtl="0">
            <a:defRPr sz="1000"/>
          </a:pPr>
          <a:endParaRPr lang="nb-NO" altLang="zh-CN" sz="1400" b="0" i="0" u="none" strike="noStrike" baseline="0">
            <a:solidFill>
              <a:srgbClr val="000000"/>
            </a:solidFill>
            <a:latin typeface="+mn-lt"/>
            <a:cs typeface="Arial"/>
            <a:hlinkClick xmlns:r="http://schemas.openxmlformats.org/officeDocument/2006/relationships" r:id=""/>
          </a:endParaRPr>
        </a:p>
        <a:p>
          <a:pPr algn="l" rtl="0">
            <a:defRPr sz="1000"/>
          </a:pPr>
          <a:r>
            <a:rPr lang="en-US" altLang="zh-CN" sz="1400">
              <a:latin typeface="+mn-lt"/>
              <a:hlinkClick xmlns:r="http://schemas.openxmlformats.org/officeDocument/2006/relationships" r:id=""/>
            </a:rPr>
            <a:t>http://58.investorroom.com/</a:t>
          </a:r>
          <a:endParaRPr lang="nb-NO" sz="1400" b="0" i="0" u="none" strike="noStrike" baseline="0">
            <a:solidFill>
              <a:srgbClr val="000000"/>
            </a:solidFill>
            <a:latin typeface="+mn-lt"/>
            <a:cs typeface="Arial"/>
          </a:endParaRPr>
        </a:p>
        <a:p>
          <a:pPr algn="l" rtl="0">
            <a:defRPr sz="1000"/>
          </a:pPr>
          <a:endParaRPr lang="nb-NO" sz="1400" b="0" i="0" u="none" strike="noStrike" baseline="0">
            <a:solidFill>
              <a:srgbClr val="000000"/>
            </a:solidFill>
            <a:latin typeface="+mn-lt"/>
            <a:cs typeface="Arial"/>
          </a:endParaRPr>
        </a:p>
        <a:p>
          <a:pPr algn="l" rtl="0">
            <a:defRPr sz="1000"/>
          </a:pPr>
          <a:endParaRPr lang="nb-NO" sz="1400" b="0" i="0" u="none" strike="noStrike" baseline="0">
            <a:solidFill>
              <a:srgbClr val="000000"/>
            </a:solidFill>
            <a:latin typeface="+mn-lt"/>
            <a:cs typeface="Arial"/>
          </a:endParaRPr>
        </a:p>
        <a:p>
          <a:pPr algn="l" rtl="0">
            <a:defRPr sz="1000"/>
          </a:pPr>
          <a:endParaRPr lang="nb-NO" sz="1400" b="0" i="0" u="none" strike="noStrike" baseline="0">
            <a:solidFill>
              <a:srgbClr val="000000"/>
            </a:solidFill>
            <a:latin typeface="+mn-lt"/>
            <a:cs typeface="Arial"/>
          </a:endParaRPr>
        </a:p>
        <a:p>
          <a:pPr algn="l" rtl="0">
            <a:defRPr sz="1000"/>
          </a:pPr>
          <a:endParaRPr lang="nb-NO" sz="1400" b="0" i="0" u="none" strike="noStrike" baseline="0">
            <a:solidFill>
              <a:srgbClr val="000000"/>
            </a:solidFill>
            <a:latin typeface="+mn-lt"/>
            <a:cs typeface="Arial"/>
          </a:endParaRPr>
        </a:p>
        <a:p>
          <a:pPr algn="l" rtl="0">
            <a:defRPr sz="1000"/>
          </a:pPr>
          <a:r>
            <a:rPr lang="nb-NO" sz="1400" b="0" i="0" u="none" strike="noStrike" baseline="0">
              <a:solidFill>
                <a:srgbClr val="000000"/>
              </a:solidFill>
              <a:latin typeface="Arial"/>
              <a:cs typeface="Arial"/>
            </a:rPr>
            <a:t> </a:t>
          </a:r>
        </a:p>
        <a:p>
          <a:pPr algn="l" rtl="0">
            <a:defRPr sz="1000"/>
          </a:pPr>
          <a:endParaRPr lang="nb-NO" sz="1400" b="0" i="0" u="none" strike="noStrike" baseline="0">
            <a:solidFill>
              <a:srgbClr val="000000"/>
            </a:solidFill>
            <a:latin typeface="Arial"/>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big%20excel/2019/RMB%20Consol-big%20excel-2019-3&#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0F"/>
      <sheetName val="PL by Q-%"/>
      <sheetName val="Monthly PL"/>
      <sheetName val="RMB"/>
      <sheetName val="Monthly BS-20F"/>
      <sheetName val="Monthly BS-一级科目"/>
      <sheetName val="Monthly BS-报表科目to CF"/>
      <sheetName val="EM"/>
      <sheetName val="Other income"/>
      <sheetName val="CF"/>
      <sheetName val="长投"/>
      <sheetName val="我爱我家FV"/>
      <sheetName val="股权处置收益"/>
      <sheetName val="转转 PS accretion"/>
      <sheetName val="equity pickup"/>
      <sheetName val="NCI-合并"/>
      <sheetName val="NCI-驾考"/>
      <sheetName val="NCI-LFTB"/>
      <sheetName val="NCI-湖北基金"/>
      <sheetName val="NCI-湖南基金"/>
      <sheetName val="NCI-转转"/>
      <sheetName val="渠道返点拆分"/>
      <sheetName val="数据源"/>
      <sheetName val="Jan"/>
      <sheetName val="Feb"/>
      <sheetName val="Mar"/>
      <sheetName val="Apr"/>
      <sheetName val="May"/>
      <sheetName val="Jun"/>
      <sheetName val="Jul"/>
      <sheetName val="Aug"/>
      <sheetName val="Sep"/>
      <sheetName val="Oct"/>
      <sheetName val="Nov"/>
      <sheetName val="Dec"/>
      <sheetName val="&gt;&gt;"/>
    </sheetNames>
    <sheetDataSet>
      <sheetData sheetId="0">
        <row r="88">
          <cell r="N88">
            <v>-13465</v>
          </cell>
        </row>
        <row r="94">
          <cell r="N94">
            <v>76342.5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K4" sqref="K4"/>
    </sheetView>
  </sheetViews>
  <sheetFormatPr defaultRowHeight="14.5"/>
  <sheetData/>
  <phoneticPr fontId="3"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zoomScaleNormal="100" workbookViewId="0">
      <pane ySplit="5" topLeftCell="A33" activePane="bottomLeft" state="frozen"/>
      <selection pane="bottomLeft" activeCell="F56" sqref="F56"/>
    </sheetView>
  </sheetViews>
  <sheetFormatPr defaultColWidth="8.90625" defaultRowHeight="14.5" outlineLevelCol="1"/>
  <cols>
    <col min="1" max="4" width="11.90625" style="2" bestFit="1" customWidth="1"/>
    <col min="5" max="5" width="2" style="2" customWidth="1"/>
    <col min="6" max="7" width="11.90625" style="2" bestFit="1" customWidth="1"/>
    <col min="8" max="8" width="12.08984375" style="2" customWidth="1"/>
    <col min="9" max="9" width="11.453125" style="2" customWidth="1"/>
    <col min="10" max="10" width="1.26953125" style="2" customWidth="1"/>
    <col min="11" max="11" width="11.453125" style="2" customWidth="1"/>
    <col min="12" max="12" width="1.26953125" style="2" customWidth="1"/>
    <col min="13" max="13" width="1.7265625" style="2" customWidth="1"/>
    <col min="14" max="14" width="49.453125" style="4" customWidth="1"/>
    <col min="15" max="15" width="11.90625" style="2" hidden="1" customWidth="1" outlineLevel="1"/>
    <col min="16" max="16" width="11.90625" style="2" bestFit="1" customWidth="1" collapsed="1"/>
    <col min="17" max="18" width="10.90625" style="2" bestFit="1" customWidth="1"/>
    <col min="19" max="19" width="8.90625" style="2"/>
    <col min="20" max="20" width="29.90625" style="2" customWidth="1"/>
    <col min="21" max="21" width="10.7265625" style="2" customWidth="1"/>
    <col min="22" max="16384" width="8.90625" style="2"/>
  </cols>
  <sheetData>
    <row r="1" spans="1:21">
      <c r="N1" s="1" t="s">
        <v>58</v>
      </c>
    </row>
    <row r="2" spans="1:21">
      <c r="A2" s="3"/>
      <c r="B2" s="3"/>
      <c r="C2" s="3"/>
      <c r="D2" s="3"/>
      <c r="F2" s="3"/>
      <c r="G2" s="3"/>
      <c r="H2" s="3"/>
      <c r="I2" s="3"/>
      <c r="K2" s="3"/>
      <c r="N2" s="1" t="s">
        <v>231</v>
      </c>
    </row>
    <row r="3" spans="1:21" ht="15" thickBot="1">
      <c r="A3" s="5"/>
      <c r="B3" s="5"/>
      <c r="C3" s="5"/>
      <c r="D3" s="5"/>
      <c r="F3" s="5"/>
      <c r="G3" s="5"/>
      <c r="H3" s="5"/>
      <c r="I3" s="5"/>
      <c r="K3" s="5"/>
      <c r="N3" s="1" t="s">
        <v>238</v>
      </c>
    </row>
    <row r="4" spans="1:21" s="6" customFormat="1" ht="32.25" customHeight="1" thickBot="1">
      <c r="A4" s="93" t="s">
        <v>62</v>
      </c>
      <c r="B4" s="93" t="s">
        <v>63</v>
      </c>
      <c r="C4" s="93" t="s">
        <v>64</v>
      </c>
      <c r="D4" s="93" t="s">
        <v>65</v>
      </c>
      <c r="F4" s="93" t="s">
        <v>89</v>
      </c>
      <c r="G4" s="93" t="s">
        <v>90</v>
      </c>
      <c r="H4" s="93" t="s">
        <v>91</v>
      </c>
      <c r="I4" s="93" t="s">
        <v>92</v>
      </c>
      <c r="K4" s="93" t="s">
        <v>248</v>
      </c>
      <c r="M4" s="45"/>
      <c r="N4" s="1" t="s">
        <v>59</v>
      </c>
      <c r="O4" s="81">
        <v>2015</v>
      </c>
      <c r="P4" s="81">
        <v>2016</v>
      </c>
      <c r="Q4" s="81">
        <v>2017</v>
      </c>
      <c r="R4" s="81">
        <v>2018</v>
      </c>
    </row>
    <row r="5" spans="1:21" s="6" customFormat="1" ht="15.65" customHeight="1">
      <c r="A5" s="31" t="s">
        <v>87</v>
      </c>
      <c r="B5" s="31" t="s">
        <v>87</v>
      </c>
      <c r="C5" s="31" t="s">
        <v>87</v>
      </c>
      <c r="D5" s="31"/>
      <c r="F5" s="31" t="s">
        <v>87</v>
      </c>
      <c r="G5" s="31" t="s">
        <v>87</v>
      </c>
      <c r="H5" s="31" t="s">
        <v>87</v>
      </c>
      <c r="I5" s="31"/>
      <c r="K5" s="31" t="s">
        <v>87</v>
      </c>
      <c r="M5" s="45"/>
      <c r="N5" s="7"/>
      <c r="O5" s="82" t="s">
        <v>155</v>
      </c>
      <c r="P5" s="82" t="s">
        <v>155</v>
      </c>
      <c r="Q5" s="82" t="s">
        <v>155</v>
      </c>
      <c r="R5" s="82" t="s">
        <v>155</v>
      </c>
    </row>
    <row r="6" spans="1:21">
      <c r="M6" s="45"/>
      <c r="N6" s="1" t="s">
        <v>17</v>
      </c>
    </row>
    <row r="7" spans="1:21">
      <c r="A7" s="8"/>
      <c r="B7" s="8"/>
      <c r="C7" s="8"/>
      <c r="D7" s="8"/>
      <c r="F7" s="8"/>
      <c r="G7" s="8"/>
      <c r="H7" s="8"/>
      <c r="I7" s="8"/>
      <c r="K7" s="8"/>
      <c r="M7" s="45"/>
      <c r="N7" s="1" t="s">
        <v>18</v>
      </c>
    </row>
    <row r="8" spans="1:21" ht="12" customHeight="1">
      <c r="A8" s="9">
        <v>1192865</v>
      </c>
      <c r="B8" s="9">
        <v>2594009</v>
      </c>
      <c r="C8" s="9">
        <v>1834196</v>
      </c>
      <c r="D8" s="9">
        <v>1524982</v>
      </c>
      <c r="E8" s="10"/>
      <c r="F8" s="9">
        <v>1492845</v>
      </c>
      <c r="G8" s="9">
        <v>1887091</v>
      </c>
      <c r="H8" s="9">
        <v>1428996</v>
      </c>
      <c r="I8" s="9">
        <v>2387478</v>
      </c>
      <c r="K8" s="9">
        <v>2556108</v>
      </c>
      <c r="M8" s="45"/>
      <c r="N8" s="4" t="s">
        <v>19</v>
      </c>
      <c r="O8" s="9">
        <v>3138387</v>
      </c>
      <c r="P8" s="9">
        <v>1200457</v>
      </c>
      <c r="Q8" s="9">
        <v>1524982</v>
      </c>
      <c r="R8" s="9">
        <v>2387478</v>
      </c>
      <c r="T8" s="87"/>
    </row>
    <row r="9" spans="1:21" ht="12" customHeight="1">
      <c r="A9" s="9">
        <v>1158160</v>
      </c>
      <c r="B9" s="9">
        <v>1164337</v>
      </c>
      <c r="C9" s="9">
        <v>668014</v>
      </c>
      <c r="D9" s="9">
        <v>93350</v>
      </c>
      <c r="E9" s="10"/>
      <c r="F9" s="9">
        <v>95497</v>
      </c>
      <c r="G9" s="9">
        <v>811282</v>
      </c>
      <c r="H9" s="9">
        <v>812047</v>
      </c>
      <c r="I9" s="9">
        <v>812000</v>
      </c>
      <c r="K9" s="9">
        <v>848693</v>
      </c>
      <c r="M9" s="45"/>
      <c r="N9" s="4" t="s">
        <v>20</v>
      </c>
      <c r="O9" s="9">
        <v>31436</v>
      </c>
      <c r="P9" s="9">
        <v>1151940</v>
      </c>
      <c r="Q9" s="9">
        <v>93350</v>
      </c>
      <c r="R9" s="9">
        <v>812000</v>
      </c>
      <c r="T9" s="87"/>
    </row>
    <row r="10" spans="1:21" ht="12" customHeight="1">
      <c r="A10" s="9">
        <v>15868</v>
      </c>
      <c r="B10" s="9">
        <v>5420</v>
      </c>
      <c r="C10" s="9">
        <v>0</v>
      </c>
      <c r="D10" s="9">
        <v>0</v>
      </c>
      <c r="E10" s="10"/>
      <c r="F10" s="9">
        <v>0</v>
      </c>
      <c r="G10" s="9">
        <v>0</v>
      </c>
      <c r="H10" s="9">
        <v>0</v>
      </c>
      <c r="I10" s="9">
        <v>0</v>
      </c>
      <c r="K10" s="9">
        <v>0</v>
      </c>
      <c r="M10" s="45"/>
      <c r="N10" s="4" t="s">
        <v>21</v>
      </c>
      <c r="O10" s="9">
        <v>0</v>
      </c>
      <c r="P10" s="9">
        <v>26361</v>
      </c>
      <c r="Q10" s="9">
        <v>0</v>
      </c>
      <c r="R10" s="9">
        <v>0</v>
      </c>
      <c r="T10" s="87"/>
    </row>
    <row r="11" spans="1:21" ht="12" customHeight="1">
      <c r="A11" s="9">
        <v>1146792</v>
      </c>
      <c r="B11" s="9">
        <v>1128900</v>
      </c>
      <c r="C11" s="9">
        <v>2512792</v>
      </c>
      <c r="D11" s="9">
        <v>3437707</v>
      </c>
      <c r="E11" s="10"/>
      <c r="F11" s="9">
        <v>4119611</v>
      </c>
      <c r="G11" s="9">
        <v>4786427</v>
      </c>
      <c r="H11" s="9">
        <v>4921441</v>
      </c>
      <c r="I11" s="9">
        <v>4587610</v>
      </c>
      <c r="K11" s="9">
        <v>4291790</v>
      </c>
      <c r="M11" s="45"/>
      <c r="N11" s="4" t="s">
        <v>22</v>
      </c>
      <c r="O11" s="9">
        <v>267650</v>
      </c>
      <c r="P11" s="9">
        <v>833480</v>
      </c>
      <c r="Q11" s="9">
        <v>3437707</v>
      </c>
      <c r="R11" s="9">
        <v>4587610</v>
      </c>
      <c r="T11" s="87"/>
    </row>
    <row r="12" spans="1:21" ht="12" customHeight="1">
      <c r="A12" s="9">
        <v>493912</v>
      </c>
      <c r="B12" s="9">
        <v>530969</v>
      </c>
      <c r="C12" s="9">
        <v>569243</v>
      </c>
      <c r="D12" s="9">
        <v>667750</v>
      </c>
      <c r="E12" s="10"/>
      <c r="F12" s="9">
        <v>659788</v>
      </c>
      <c r="G12" s="9">
        <v>700212</v>
      </c>
      <c r="H12" s="9">
        <v>906403</v>
      </c>
      <c r="I12" s="9">
        <v>917443</v>
      </c>
      <c r="K12" s="9">
        <v>934117</v>
      </c>
      <c r="M12" s="45"/>
      <c r="N12" s="4" t="s">
        <v>23</v>
      </c>
      <c r="O12" s="9">
        <v>350860</v>
      </c>
      <c r="P12" s="9">
        <v>424892</v>
      </c>
      <c r="Q12" s="9">
        <v>667750</v>
      </c>
      <c r="R12" s="9">
        <v>917443</v>
      </c>
      <c r="T12" s="87"/>
    </row>
    <row r="13" spans="1:21" ht="12" customHeight="1">
      <c r="A13" s="9">
        <v>472665</v>
      </c>
      <c r="B13" s="9">
        <v>652876</v>
      </c>
      <c r="C13" s="9">
        <v>747988</v>
      </c>
      <c r="D13" s="9">
        <v>657272</v>
      </c>
      <c r="E13" s="10"/>
      <c r="F13" s="9">
        <v>793316</v>
      </c>
      <c r="G13" s="9">
        <v>1014024</v>
      </c>
      <c r="H13" s="9">
        <v>981581</v>
      </c>
      <c r="I13" s="9">
        <v>813403</v>
      </c>
      <c r="K13" s="9">
        <v>872736</v>
      </c>
      <c r="M13" s="45"/>
      <c r="N13" s="4" t="s">
        <v>24</v>
      </c>
      <c r="O13" s="9">
        <v>499214</v>
      </c>
      <c r="P13" s="9">
        <v>426056</v>
      </c>
      <c r="Q13" s="9">
        <v>657272</v>
      </c>
      <c r="R13" s="9">
        <v>813403</v>
      </c>
      <c r="T13" s="87"/>
      <c r="U13" s="12"/>
    </row>
    <row r="14" spans="1:21" s="12" customFormat="1">
      <c r="A14" s="11">
        <v>4480262</v>
      </c>
      <c r="B14" s="11">
        <v>6076511</v>
      </c>
      <c r="C14" s="11">
        <v>6332233</v>
      </c>
      <c r="D14" s="11">
        <v>6381061</v>
      </c>
      <c r="E14" s="10"/>
      <c r="F14" s="11">
        <v>7161057</v>
      </c>
      <c r="G14" s="11">
        <v>9199036</v>
      </c>
      <c r="H14" s="11">
        <v>9050468</v>
      </c>
      <c r="I14" s="11">
        <v>9517934</v>
      </c>
      <c r="K14" s="11">
        <f>SUM(K8:K13)</f>
        <v>9503444</v>
      </c>
      <c r="M14" s="45"/>
      <c r="N14" s="1" t="s">
        <v>25</v>
      </c>
      <c r="O14" s="11">
        <v>4287547</v>
      </c>
      <c r="P14" s="11">
        <v>4063186</v>
      </c>
      <c r="Q14" s="11">
        <v>6381061</v>
      </c>
      <c r="R14" s="11">
        <v>9517934</v>
      </c>
      <c r="T14" s="88"/>
      <c r="U14" s="2"/>
    </row>
    <row r="15" spans="1:21">
      <c r="A15" s="9"/>
      <c r="B15" s="9"/>
      <c r="C15" s="9"/>
      <c r="D15" s="9"/>
      <c r="E15" s="10"/>
      <c r="F15" s="9"/>
      <c r="G15" s="9"/>
      <c r="H15" s="9"/>
      <c r="I15" s="9"/>
      <c r="K15" s="9"/>
      <c r="M15" s="45"/>
      <c r="N15" s="1" t="s">
        <v>26</v>
      </c>
      <c r="O15" s="9"/>
      <c r="P15" s="9"/>
      <c r="Q15" s="9"/>
      <c r="R15" s="9"/>
      <c r="T15" s="89"/>
    </row>
    <row r="16" spans="1:21">
      <c r="A16" s="9">
        <v>0</v>
      </c>
      <c r="B16" s="9">
        <v>792000</v>
      </c>
      <c r="C16" s="9">
        <v>792000</v>
      </c>
      <c r="D16" s="9">
        <v>792000</v>
      </c>
      <c r="E16" s="10"/>
      <c r="F16" s="9">
        <v>792000</v>
      </c>
      <c r="G16" s="9">
        <v>0</v>
      </c>
      <c r="H16" s="9">
        <v>0</v>
      </c>
      <c r="I16" s="9">
        <v>0</v>
      </c>
      <c r="K16" s="9">
        <v>0</v>
      </c>
      <c r="M16" s="45"/>
      <c r="N16" s="4" t="s">
        <v>27</v>
      </c>
      <c r="O16" s="9">
        <v>0</v>
      </c>
      <c r="P16" s="9"/>
      <c r="Q16" s="9">
        <v>792000</v>
      </c>
      <c r="R16" s="9">
        <v>0</v>
      </c>
      <c r="T16" s="87"/>
    </row>
    <row r="17" spans="1:20">
      <c r="A17" s="9">
        <v>1434818</v>
      </c>
      <c r="B17" s="9">
        <v>1413090</v>
      </c>
      <c r="C17" s="9">
        <v>1376412</v>
      </c>
      <c r="D17" s="9">
        <v>1351681</v>
      </c>
      <c r="E17" s="10"/>
      <c r="F17" s="9">
        <v>1322350</v>
      </c>
      <c r="G17" s="9">
        <v>1308868</v>
      </c>
      <c r="H17" s="9">
        <v>1324142</v>
      </c>
      <c r="I17" s="9">
        <v>1329752</v>
      </c>
      <c r="K17" s="9">
        <v>1315038</v>
      </c>
      <c r="M17" s="45"/>
      <c r="N17" s="4" t="s">
        <v>28</v>
      </c>
      <c r="O17" s="9">
        <v>799315</v>
      </c>
      <c r="P17" s="9">
        <v>1480921</v>
      </c>
      <c r="Q17" s="9">
        <v>1351681</v>
      </c>
      <c r="R17" s="9">
        <v>1329752</v>
      </c>
      <c r="T17" s="87"/>
    </row>
    <row r="18" spans="1:20" ht="12" customHeight="1">
      <c r="A18" s="9">
        <v>1475664</v>
      </c>
      <c r="B18" s="9">
        <v>1419950</v>
      </c>
      <c r="C18" s="9">
        <v>1365301</v>
      </c>
      <c r="D18" s="9">
        <v>1309566</v>
      </c>
      <c r="E18" s="10"/>
      <c r="F18" s="9">
        <v>1253856</v>
      </c>
      <c r="G18" s="9">
        <v>1198265</v>
      </c>
      <c r="H18" s="9">
        <v>1155521</v>
      </c>
      <c r="I18" s="9">
        <v>1099945</v>
      </c>
      <c r="K18" s="9">
        <v>1057756</v>
      </c>
      <c r="M18" s="45"/>
      <c r="N18" s="4" t="s">
        <v>29</v>
      </c>
      <c r="O18" s="9">
        <v>1762725</v>
      </c>
      <c r="P18" s="9">
        <v>1532228</v>
      </c>
      <c r="Q18" s="9">
        <v>1309566</v>
      </c>
      <c r="R18" s="9">
        <v>1099945</v>
      </c>
      <c r="T18" s="87"/>
    </row>
    <row r="19" spans="1:20" ht="12" customHeight="1">
      <c r="A19" s="9"/>
      <c r="B19" s="9"/>
      <c r="C19" s="9"/>
      <c r="D19" s="9"/>
      <c r="E19" s="10"/>
      <c r="F19" s="9"/>
      <c r="G19" s="9"/>
      <c r="H19" s="9"/>
      <c r="I19" s="9"/>
      <c r="K19" s="9">
        <v>286345</v>
      </c>
      <c r="M19" s="45"/>
      <c r="N19" s="4" t="s">
        <v>249</v>
      </c>
      <c r="O19" s="9"/>
      <c r="P19" s="9"/>
      <c r="Q19" s="9"/>
      <c r="R19" s="9"/>
      <c r="T19" s="87"/>
    </row>
    <row r="20" spans="1:20" ht="12" customHeight="1">
      <c r="A20" s="9">
        <v>3747</v>
      </c>
      <c r="B20" s="9">
        <v>3727</v>
      </c>
      <c r="C20" s="9">
        <v>3708</v>
      </c>
      <c r="D20" s="9">
        <v>3688</v>
      </c>
      <c r="E20" s="10"/>
      <c r="F20" s="9">
        <v>3669</v>
      </c>
      <c r="G20" s="9">
        <v>3649</v>
      </c>
      <c r="H20" s="9">
        <v>3630</v>
      </c>
      <c r="I20" s="9">
        <v>3610</v>
      </c>
      <c r="K20" s="9">
        <v>3591</v>
      </c>
      <c r="M20" s="45"/>
      <c r="N20" s="4" t="s">
        <v>30</v>
      </c>
      <c r="O20" s="9">
        <v>3844</v>
      </c>
      <c r="P20" s="9">
        <v>3766</v>
      </c>
      <c r="Q20" s="9">
        <v>3688</v>
      </c>
      <c r="R20" s="9">
        <v>3610</v>
      </c>
      <c r="T20" s="87"/>
    </row>
    <row r="21" spans="1:20" ht="12" customHeight="1">
      <c r="A21" s="9">
        <v>15903677</v>
      </c>
      <c r="B21" s="9">
        <v>15903677</v>
      </c>
      <c r="C21" s="9">
        <v>15903677</v>
      </c>
      <c r="D21" s="9">
        <v>15864655</v>
      </c>
      <c r="E21" s="10"/>
      <c r="F21" s="9">
        <v>15864655</v>
      </c>
      <c r="G21" s="9">
        <v>15864655</v>
      </c>
      <c r="H21" s="9">
        <v>15864655</v>
      </c>
      <c r="I21" s="9">
        <v>15874220</v>
      </c>
      <c r="K21" s="9">
        <v>15897711</v>
      </c>
      <c r="M21" s="45"/>
      <c r="N21" s="4" t="s">
        <v>31</v>
      </c>
      <c r="O21" s="9">
        <v>15982000</v>
      </c>
      <c r="P21" s="9">
        <v>15903677</v>
      </c>
      <c r="Q21" s="9">
        <v>15864655</v>
      </c>
      <c r="R21" s="9">
        <v>15874220</v>
      </c>
      <c r="T21" s="87"/>
    </row>
    <row r="22" spans="1:20" ht="12" customHeight="1">
      <c r="A22" s="9">
        <v>2117333</v>
      </c>
      <c r="B22" s="9">
        <v>2142885</v>
      </c>
      <c r="C22" s="9">
        <v>2003761</v>
      </c>
      <c r="D22" s="9">
        <v>1808601</v>
      </c>
      <c r="E22" s="10"/>
      <c r="F22" s="9">
        <v>1810831</v>
      </c>
      <c r="G22" s="9">
        <v>1908743</v>
      </c>
      <c r="H22" s="9">
        <v>3298113</v>
      </c>
      <c r="I22" s="9">
        <v>3365906</v>
      </c>
      <c r="K22" s="9">
        <v>4324564</v>
      </c>
      <c r="M22" s="45"/>
      <c r="N22" s="4" t="s">
        <v>32</v>
      </c>
      <c r="O22" s="9">
        <v>2510280</v>
      </c>
      <c r="P22" s="9">
        <v>2118461</v>
      </c>
      <c r="Q22" s="9">
        <v>1808601</v>
      </c>
      <c r="R22" s="9">
        <v>3365906</v>
      </c>
      <c r="T22" s="87"/>
    </row>
    <row r="23" spans="1:20">
      <c r="A23" s="9">
        <v>120396</v>
      </c>
      <c r="B23" s="9">
        <v>350916</v>
      </c>
      <c r="C23" s="9">
        <v>308810</v>
      </c>
      <c r="D23" s="9">
        <v>755260</v>
      </c>
      <c r="E23" s="10"/>
      <c r="F23" s="9">
        <v>713271</v>
      </c>
      <c r="G23" s="9">
        <v>692717</v>
      </c>
      <c r="H23" s="9">
        <v>545536</v>
      </c>
      <c r="I23" s="9">
        <v>639478</v>
      </c>
      <c r="K23" s="9">
        <v>535215</v>
      </c>
      <c r="M23" s="45"/>
      <c r="N23" s="4" t="s">
        <v>33</v>
      </c>
      <c r="O23" s="9">
        <v>1034583</v>
      </c>
      <c r="P23" s="9">
        <v>223767</v>
      </c>
      <c r="Q23" s="9">
        <v>755260</v>
      </c>
      <c r="R23" s="9">
        <v>639478</v>
      </c>
      <c r="T23" s="87"/>
    </row>
    <row r="24" spans="1:20">
      <c r="A24" s="13">
        <v>21055635</v>
      </c>
      <c r="B24" s="13">
        <v>22026245</v>
      </c>
      <c r="C24" s="13">
        <v>21753669</v>
      </c>
      <c r="D24" s="13">
        <v>21885451</v>
      </c>
      <c r="E24" s="10"/>
      <c r="F24" s="13">
        <v>21760632</v>
      </c>
      <c r="G24" s="13">
        <v>20976897</v>
      </c>
      <c r="H24" s="13">
        <v>22191597</v>
      </c>
      <c r="I24" s="13">
        <v>22312911</v>
      </c>
      <c r="K24" s="13">
        <f>SUM(K16:K23)</f>
        <v>23420220</v>
      </c>
      <c r="M24" s="45"/>
      <c r="N24" s="1" t="s">
        <v>67</v>
      </c>
      <c r="O24" s="13">
        <v>22092747</v>
      </c>
      <c r="P24" s="13">
        <v>21262820</v>
      </c>
      <c r="Q24" s="13">
        <v>21885451</v>
      </c>
      <c r="R24" s="13">
        <v>22312911</v>
      </c>
      <c r="T24" s="87"/>
    </row>
    <row r="25" spans="1:20" ht="12.75" customHeight="1" thickBot="1">
      <c r="A25" s="14">
        <v>25535897</v>
      </c>
      <c r="B25" s="14">
        <v>28102756</v>
      </c>
      <c r="C25" s="14">
        <v>28085902</v>
      </c>
      <c r="D25" s="14">
        <v>28266512</v>
      </c>
      <c r="E25" s="10"/>
      <c r="F25" s="14">
        <v>28921689</v>
      </c>
      <c r="G25" s="14">
        <v>30175933</v>
      </c>
      <c r="H25" s="14">
        <v>31242065</v>
      </c>
      <c r="I25" s="14">
        <v>31830845</v>
      </c>
      <c r="K25" s="14">
        <f>K24+K14</f>
        <v>32923664</v>
      </c>
      <c r="M25" s="45"/>
      <c r="N25" s="1" t="s">
        <v>68</v>
      </c>
      <c r="O25" s="14">
        <v>26380294</v>
      </c>
      <c r="P25" s="14">
        <v>25326006</v>
      </c>
      <c r="Q25" s="14">
        <v>28266512</v>
      </c>
      <c r="R25" s="14">
        <v>31830845</v>
      </c>
      <c r="T25" s="87"/>
    </row>
    <row r="26" spans="1:20" ht="12.75" customHeight="1" thickTop="1">
      <c r="A26" s="9"/>
      <c r="B26" s="9"/>
      <c r="C26" s="9"/>
      <c r="D26" s="9"/>
      <c r="E26" s="10"/>
      <c r="F26" s="9"/>
      <c r="G26" s="9"/>
      <c r="H26" s="9"/>
      <c r="I26" s="9"/>
      <c r="K26" s="9"/>
      <c r="M26" s="45"/>
      <c r="N26" s="15"/>
      <c r="Q26" s="9"/>
      <c r="R26" s="9"/>
      <c r="T26" s="89"/>
    </row>
    <row r="27" spans="1:20">
      <c r="A27" s="16"/>
      <c r="B27" s="16"/>
      <c r="C27" s="16"/>
      <c r="D27" s="16"/>
      <c r="E27" s="10"/>
      <c r="F27" s="16"/>
      <c r="G27" s="16"/>
      <c r="H27" s="16"/>
      <c r="I27" s="16"/>
      <c r="K27" s="16"/>
      <c r="M27" s="45"/>
      <c r="N27" s="1" t="s">
        <v>34</v>
      </c>
      <c r="Q27" s="16"/>
      <c r="R27" s="16"/>
      <c r="T27" s="89"/>
    </row>
    <row r="28" spans="1:20">
      <c r="A28" s="9"/>
      <c r="B28" s="9"/>
      <c r="C28" s="9"/>
      <c r="D28" s="9"/>
      <c r="E28" s="10"/>
      <c r="F28" s="9"/>
      <c r="G28" s="9"/>
      <c r="H28" s="9"/>
      <c r="I28" s="9"/>
      <c r="K28" s="9"/>
      <c r="M28" s="45"/>
      <c r="N28" s="1" t="s">
        <v>35</v>
      </c>
      <c r="Q28" s="9"/>
      <c r="R28" s="9"/>
    </row>
    <row r="29" spans="1:20" ht="12" customHeight="1">
      <c r="A29" s="9">
        <v>1829304</v>
      </c>
      <c r="B29" s="9">
        <v>1068047</v>
      </c>
      <c r="C29" s="9">
        <v>581311</v>
      </c>
      <c r="D29" s="9">
        <v>75000</v>
      </c>
      <c r="E29" s="10"/>
      <c r="F29" s="9">
        <v>75000</v>
      </c>
      <c r="G29" s="9">
        <v>786285</v>
      </c>
      <c r="H29" s="9">
        <v>814514</v>
      </c>
      <c r="I29" s="9">
        <v>812794</v>
      </c>
      <c r="K29" s="9">
        <v>723851</v>
      </c>
      <c r="M29" s="45"/>
      <c r="N29" s="4" t="s">
        <v>66</v>
      </c>
      <c r="O29" s="9">
        <v>1785740</v>
      </c>
      <c r="P29" s="9">
        <v>1842720</v>
      </c>
      <c r="Q29" s="9">
        <v>75000</v>
      </c>
      <c r="R29" s="9">
        <v>812794</v>
      </c>
    </row>
    <row r="30" spans="1:20" ht="12" customHeight="1">
      <c r="A30" s="9">
        <v>608776</v>
      </c>
      <c r="B30" s="9">
        <v>675849</v>
      </c>
      <c r="C30" s="9">
        <v>604849</v>
      </c>
      <c r="D30" s="9">
        <v>624300</v>
      </c>
      <c r="E30" s="10"/>
      <c r="F30" s="9">
        <v>832002</v>
      </c>
      <c r="G30" s="9">
        <v>944454</v>
      </c>
      <c r="H30" s="9">
        <v>990496</v>
      </c>
      <c r="I30" s="9">
        <v>887558</v>
      </c>
      <c r="K30" s="9">
        <v>969661</v>
      </c>
      <c r="M30" s="45"/>
      <c r="N30" s="4" t="s">
        <v>36</v>
      </c>
      <c r="O30" s="9">
        <v>659977</v>
      </c>
      <c r="P30" s="9">
        <v>611947</v>
      </c>
      <c r="Q30" s="9">
        <v>624300</v>
      </c>
      <c r="R30" s="9">
        <v>887558</v>
      </c>
    </row>
    <row r="31" spans="1:20" ht="12" customHeight="1">
      <c r="A31" s="9">
        <v>1986661</v>
      </c>
      <c r="B31" s="9">
        <v>2056959</v>
      </c>
      <c r="C31" s="9">
        <v>2136745</v>
      </c>
      <c r="D31" s="9">
        <v>2123755</v>
      </c>
      <c r="E31" s="10"/>
      <c r="F31" s="9">
        <v>2259391</v>
      </c>
      <c r="G31" s="9">
        <v>2375255</v>
      </c>
      <c r="H31" s="9">
        <v>2419859</v>
      </c>
      <c r="I31" s="9">
        <v>2348333</v>
      </c>
      <c r="K31" s="9">
        <v>2427742</v>
      </c>
      <c r="M31" s="45"/>
      <c r="N31" s="4" t="s">
        <v>37</v>
      </c>
      <c r="O31" s="9">
        <v>1344563</v>
      </c>
      <c r="P31" s="9">
        <v>1845846</v>
      </c>
      <c r="Q31" s="9">
        <v>2123755</v>
      </c>
      <c r="R31" s="9">
        <v>2348333</v>
      </c>
    </row>
    <row r="32" spans="1:20" ht="12" customHeight="1">
      <c r="A32" s="9">
        <v>1378877</v>
      </c>
      <c r="B32" s="9">
        <v>1309213</v>
      </c>
      <c r="C32" s="9">
        <v>1406119</v>
      </c>
      <c r="D32" s="9">
        <v>1365437</v>
      </c>
      <c r="E32" s="10"/>
      <c r="F32" s="9">
        <v>1470190</v>
      </c>
      <c r="G32" s="9">
        <v>1494116</v>
      </c>
      <c r="H32" s="9">
        <v>1505259</v>
      </c>
      <c r="I32" s="9">
        <v>1465169</v>
      </c>
      <c r="K32" s="9">
        <v>1640851</v>
      </c>
      <c r="M32" s="45"/>
      <c r="N32" s="4" t="s">
        <v>38</v>
      </c>
      <c r="O32" s="9">
        <v>981429</v>
      </c>
      <c r="P32" s="9">
        <v>1236076</v>
      </c>
      <c r="Q32" s="9">
        <v>1365437</v>
      </c>
      <c r="R32" s="9">
        <v>1465169</v>
      </c>
    </row>
    <row r="33" spans="1:18" ht="12" customHeight="1">
      <c r="A33" s="9">
        <v>55219</v>
      </c>
      <c r="B33" s="9">
        <v>136376</v>
      </c>
      <c r="C33" s="9">
        <v>143117</v>
      </c>
      <c r="D33" s="9">
        <v>186491</v>
      </c>
      <c r="E33" s="10"/>
      <c r="F33" s="9">
        <v>213823</v>
      </c>
      <c r="G33" s="9">
        <v>253937</v>
      </c>
      <c r="H33" s="9">
        <v>263762</v>
      </c>
      <c r="I33" s="9">
        <v>250231</v>
      </c>
      <c r="K33" s="9">
        <v>161073</v>
      </c>
      <c r="M33" s="45"/>
      <c r="N33" s="4" t="s">
        <v>39</v>
      </c>
      <c r="O33" s="9">
        <v>66336</v>
      </c>
      <c r="P33" s="9">
        <v>62084</v>
      </c>
      <c r="Q33" s="9">
        <v>186491</v>
      </c>
      <c r="R33" s="9">
        <v>250231</v>
      </c>
    </row>
    <row r="34" spans="1:18" ht="12" customHeight="1">
      <c r="A34" s="9">
        <v>467431</v>
      </c>
      <c r="B34" s="9">
        <v>480734</v>
      </c>
      <c r="C34" s="9">
        <v>540730</v>
      </c>
      <c r="D34" s="9">
        <v>536831</v>
      </c>
      <c r="E34" s="10"/>
      <c r="F34" s="9">
        <v>447842</v>
      </c>
      <c r="G34" s="9">
        <v>490416</v>
      </c>
      <c r="H34" s="9">
        <v>574234</v>
      </c>
      <c r="I34" s="9">
        <v>642445</v>
      </c>
      <c r="K34" s="9">
        <v>519057</v>
      </c>
      <c r="M34" s="45"/>
      <c r="N34" s="4" t="s">
        <v>40</v>
      </c>
      <c r="O34" s="9">
        <v>513742</v>
      </c>
      <c r="P34" s="9">
        <v>553506</v>
      </c>
      <c r="Q34" s="9">
        <v>536831</v>
      </c>
      <c r="R34" s="9">
        <v>642445</v>
      </c>
    </row>
    <row r="35" spans="1:18" ht="12" customHeight="1">
      <c r="A35" s="9"/>
      <c r="B35" s="9"/>
      <c r="C35" s="9"/>
      <c r="D35" s="9"/>
      <c r="E35" s="10"/>
      <c r="F35" s="9"/>
      <c r="G35" s="9"/>
      <c r="H35" s="9"/>
      <c r="I35" s="9"/>
      <c r="K35" s="9">
        <v>124267</v>
      </c>
      <c r="M35" s="45"/>
      <c r="N35" s="4" t="s">
        <v>250</v>
      </c>
      <c r="O35" s="9"/>
      <c r="P35" s="9"/>
      <c r="Q35" s="9"/>
      <c r="R35" s="9"/>
    </row>
    <row r="36" spans="1:18" ht="12" customHeight="1">
      <c r="A36" s="9">
        <v>723413</v>
      </c>
      <c r="B36" s="9">
        <v>654594</v>
      </c>
      <c r="C36" s="9">
        <v>562863</v>
      </c>
      <c r="D36" s="9">
        <v>689134</v>
      </c>
      <c r="E36" s="10"/>
      <c r="F36" s="9">
        <v>686807</v>
      </c>
      <c r="G36" s="9">
        <v>842865</v>
      </c>
      <c r="H36" s="9">
        <v>735241</v>
      </c>
      <c r="I36" s="9">
        <v>878368</v>
      </c>
      <c r="K36" s="9">
        <v>802287</v>
      </c>
      <c r="M36" s="45"/>
      <c r="N36" s="4" t="s">
        <v>41</v>
      </c>
      <c r="O36" s="9">
        <v>2181205</v>
      </c>
      <c r="P36" s="9">
        <v>727904</v>
      </c>
      <c r="Q36" s="9">
        <v>689134</v>
      </c>
      <c r="R36" s="9">
        <v>878368</v>
      </c>
    </row>
    <row r="37" spans="1:18">
      <c r="A37" s="13">
        <v>7049681</v>
      </c>
      <c r="B37" s="13">
        <v>6381772</v>
      </c>
      <c r="C37" s="13">
        <v>5975734</v>
      </c>
      <c r="D37" s="13">
        <v>5600948</v>
      </c>
      <c r="E37" s="10"/>
      <c r="F37" s="13">
        <v>5985055</v>
      </c>
      <c r="G37" s="13">
        <v>7187328</v>
      </c>
      <c r="H37" s="13">
        <v>7303365</v>
      </c>
      <c r="I37" s="13">
        <v>7284898</v>
      </c>
      <c r="K37" s="13">
        <f>SUM(K29:K36)</f>
        <v>7368789</v>
      </c>
      <c r="M37" s="45"/>
      <c r="N37" s="1" t="s">
        <v>69</v>
      </c>
      <c r="O37" s="13">
        <v>7532992</v>
      </c>
      <c r="P37" s="13">
        <v>6880083</v>
      </c>
      <c r="Q37" s="13">
        <v>5600948</v>
      </c>
      <c r="R37" s="13">
        <v>7284898</v>
      </c>
    </row>
    <row r="38" spans="1:18" ht="12" customHeight="1">
      <c r="A38" s="17">
        <v>150000</v>
      </c>
      <c r="B38" s="17">
        <v>878248</v>
      </c>
      <c r="C38" s="17">
        <v>863467</v>
      </c>
      <c r="D38" s="17">
        <v>777427</v>
      </c>
      <c r="E38" s="10"/>
      <c r="F38" s="17">
        <v>750971</v>
      </c>
      <c r="G38" s="17">
        <v>37500</v>
      </c>
      <c r="H38" s="17">
        <v>37500</v>
      </c>
      <c r="I38" s="17">
        <v>0</v>
      </c>
      <c r="K38" s="17">
        <v>0</v>
      </c>
      <c r="M38" s="45"/>
      <c r="N38" s="4" t="s">
        <v>42</v>
      </c>
      <c r="O38" s="17"/>
      <c r="P38" s="17">
        <v>150000</v>
      </c>
      <c r="Q38" s="17">
        <v>777427</v>
      </c>
      <c r="R38" s="17">
        <v>0</v>
      </c>
    </row>
    <row r="39" spans="1:18" ht="12" customHeight="1">
      <c r="A39" s="17">
        <v>359886</v>
      </c>
      <c r="B39" s="17">
        <v>346330</v>
      </c>
      <c r="C39" s="17">
        <v>332774</v>
      </c>
      <c r="D39" s="17">
        <v>319219</v>
      </c>
      <c r="E39" s="10"/>
      <c r="F39" s="17">
        <v>305663</v>
      </c>
      <c r="G39" s="17">
        <v>292107</v>
      </c>
      <c r="H39" s="17">
        <v>294087</v>
      </c>
      <c r="I39" s="17">
        <v>283112</v>
      </c>
      <c r="K39" s="17">
        <v>323679</v>
      </c>
      <c r="M39" s="45"/>
      <c r="N39" s="4" t="s">
        <v>43</v>
      </c>
      <c r="O39" s="17">
        <v>430117</v>
      </c>
      <c r="P39" s="17">
        <v>373810</v>
      </c>
      <c r="Q39" s="17">
        <v>319219</v>
      </c>
      <c r="R39" s="17">
        <v>283112</v>
      </c>
    </row>
    <row r="40" spans="1:18" ht="12" customHeight="1">
      <c r="A40" s="17"/>
      <c r="B40" s="17"/>
      <c r="C40" s="17"/>
      <c r="D40" s="17"/>
      <c r="E40" s="10"/>
      <c r="F40" s="17"/>
      <c r="G40" s="17"/>
      <c r="H40" s="17"/>
      <c r="I40" s="17"/>
      <c r="K40" s="17">
        <v>148250</v>
      </c>
      <c r="M40" s="45"/>
      <c r="N40" s="4" t="s">
        <v>251</v>
      </c>
      <c r="O40" s="17"/>
      <c r="P40" s="17"/>
      <c r="Q40" s="17"/>
      <c r="R40" s="17"/>
    </row>
    <row r="41" spans="1:18" ht="12" customHeight="1">
      <c r="A41" s="18">
        <v>36740</v>
      </c>
      <c r="B41" s="18">
        <v>30564</v>
      </c>
      <c r="C41" s="18">
        <v>23970</v>
      </c>
      <c r="D41" s="18">
        <v>17376</v>
      </c>
      <c r="E41" s="10"/>
      <c r="F41" s="18">
        <v>10781</v>
      </c>
      <c r="G41" s="18">
        <v>4187</v>
      </c>
      <c r="H41" s="18">
        <v>1675</v>
      </c>
      <c r="I41" s="18">
        <v>1675</v>
      </c>
      <c r="K41" s="18">
        <v>1675</v>
      </c>
      <c r="M41" s="45"/>
      <c r="N41" s="4" t="s">
        <v>44</v>
      </c>
      <c r="O41" s="18">
        <v>25928</v>
      </c>
      <c r="P41" s="18">
        <v>69937</v>
      </c>
      <c r="Q41" s="18">
        <v>17376</v>
      </c>
      <c r="R41" s="18">
        <v>1675</v>
      </c>
    </row>
    <row r="42" spans="1:18">
      <c r="A42" s="18">
        <v>546626</v>
      </c>
      <c r="B42" s="18">
        <v>1255142</v>
      </c>
      <c r="C42" s="18">
        <v>1220211</v>
      </c>
      <c r="D42" s="18">
        <v>1114022</v>
      </c>
      <c r="E42" s="10"/>
      <c r="F42" s="18">
        <v>1067415</v>
      </c>
      <c r="G42" s="18">
        <v>333794</v>
      </c>
      <c r="H42" s="18">
        <v>333262</v>
      </c>
      <c r="I42" s="18">
        <v>284787</v>
      </c>
      <c r="K42" s="18">
        <f>SUM(K38:K41)</f>
        <v>473604</v>
      </c>
      <c r="M42" s="45"/>
      <c r="N42" s="1" t="s">
        <v>45</v>
      </c>
      <c r="O42" s="18">
        <v>456045</v>
      </c>
      <c r="P42" s="18">
        <v>593747</v>
      </c>
      <c r="Q42" s="18">
        <v>1114022</v>
      </c>
      <c r="R42" s="18">
        <v>284787</v>
      </c>
    </row>
    <row r="43" spans="1:18">
      <c r="A43" s="13">
        <v>7596307</v>
      </c>
      <c r="B43" s="13">
        <v>7636914</v>
      </c>
      <c r="C43" s="13">
        <v>7195945</v>
      </c>
      <c r="D43" s="13">
        <v>6714970</v>
      </c>
      <c r="E43" s="10"/>
      <c r="F43" s="13">
        <v>7052470</v>
      </c>
      <c r="G43" s="13">
        <v>7521122</v>
      </c>
      <c r="H43" s="13">
        <v>7636627</v>
      </c>
      <c r="I43" s="13">
        <v>7569685</v>
      </c>
      <c r="K43" s="13">
        <f>K37+K42</f>
        <v>7842393</v>
      </c>
      <c r="M43" s="45"/>
      <c r="N43" s="1" t="s">
        <v>70</v>
      </c>
      <c r="O43" s="13">
        <v>7989037</v>
      </c>
      <c r="P43" s="13">
        <v>7473830</v>
      </c>
      <c r="Q43" s="13">
        <v>6714970</v>
      </c>
      <c r="R43" s="13">
        <v>7569685</v>
      </c>
    </row>
    <row r="44" spans="1:18">
      <c r="A44" s="9"/>
      <c r="B44" s="9"/>
      <c r="C44" s="9"/>
      <c r="D44" s="9"/>
      <c r="E44" s="10"/>
      <c r="F44" s="9"/>
      <c r="G44" s="9"/>
      <c r="H44" s="9"/>
      <c r="I44" s="9"/>
      <c r="K44" s="9"/>
      <c r="M44" s="45"/>
      <c r="N44" s="19"/>
      <c r="Q44" s="9"/>
      <c r="R44" s="9">
        <v>0</v>
      </c>
    </row>
    <row r="45" spans="1:18">
      <c r="A45" s="9"/>
      <c r="B45" s="9"/>
      <c r="C45" s="9"/>
      <c r="D45" s="9"/>
      <c r="E45" s="10"/>
      <c r="F45" s="9"/>
      <c r="G45" s="9"/>
      <c r="H45" s="9"/>
      <c r="I45" s="9"/>
      <c r="K45" s="9"/>
      <c r="M45" s="45"/>
      <c r="N45" s="1" t="s">
        <v>46</v>
      </c>
      <c r="Q45" s="9"/>
      <c r="R45" s="9"/>
    </row>
    <row r="46" spans="1:18">
      <c r="A46" s="9">
        <v>90479</v>
      </c>
      <c r="B46" s="9">
        <v>1809470</v>
      </c>
      <c r="C46" s="9">
        <v>1714490</v>
      </c>
      <c r="D46" s="9">
        <v>1736405</v>
      </c>
      <c r="E46" s="10"/>
      <c r="F46" s="9">
        <v>1687218</v>
      </c>
      <c r="G46" s="9">
        <v>1808418</v>
      </c>
      <c r="H46" s="9">
        <v>1914560</v>
      </c>
      <c r="I46" s="9">
        <v>1944397</v>
      </c>
      <c r="K46" s="9">
        <v>1941293</v>
      </c>
      <c r="M46" s="45"/>
      <c r="N46" s="4" t="s">
        <v>60</v>
      </c>
      <c r="O46" s="9">
        <v>97647</v>
      </c>
      <c r="P46" s="9">
        <v>86457</v>
      </c>
      <c r="Q46" s="9">
        <v>1736405</v>
      </c>
      <c r="R46" s="9">
        <v>1944397</v>
      </c>
    </row>
    <row r="47" spans="1:18">
      <c r="A47" s="20">
        <v>90479</v>
      </c>
      <c r="B47" s="20">
        <v>1809470</v>
      </c>
      <c r="C47" s="20">
        <v>1714490</v>
      </c>
      <c r="D47" s="20">
        <v>1736405</v>
      </c>
      <c r="E47" s="10"/>
      <c r="F47" s="20">
        <v>1687218</v>
      </c>
      <c r="G47" s="20">
        <v>1808418</v>
      </c>
      <c r="H47" s="20">
        <v>1914560</v>
      </c>
      <c r="I47" s="20">
        <v>1944397</v>
      </c>
      <c r="K47" s="20">
        <f>K46</f>
        <v>1941293</v>
      </c>
      <c r="M47" s="45"/>
      <c r="N47" s="1" t="s">
        <v>47</v>
      </c>
      <c r="O47" s="20">
        <v>97647</v>
      </c>
      <c r="P47" s="20">
        <v>86457</v>
      </c>
      <c r="Q47" s="20">
        <v>1736405</v>
      </c>
      <c r="R47" s="20">
        <v>1944397</v>
      </c>
    </row>
    <row r="48" spans="1:18">
      <c r="A48" s="9"/>
      <c r="B48" s="9"/>
      <c r="C48" s="9"/>
      <c r="D48" s="9"/>
      <c r="E48" s="10"/>
      <c r="F48" s="9"/>
      <c r="G48" s="9"/>
      <c r="H48" s="9"/>
      <c r="I48" s="9"/>
      <c r="K48" s="9"/>
      <c r="M48" s="45"/>
      <c r="N48" s="1" t="s">
        <v>48</v>
      </c>
      <c r="O48" s="9"/>
      <c r="P48" s="9"/>
      <c r="Q48" s="9"/>
      <c r="R48" s="9"/>
    </row>
    <row r="49" spans="1:19">
      <c r="A49" s="9">
        <v>18</v>
      </c>
      <c r="B49" s="9">
        <v>18</v>
      </c>
      <c r="C49" s="9">
        <v>18</v>
      </c>
      <c r="D49" s="9">
        <v>18</v>
      </c>
      <c r="E49" s="10"/>
      <c r="F49" s="9">
        <v>18</v>
      </c>
      <c r="G49" s="9">
        <v>18</v>
      </c>
      <c r="H49" s="9">
        <v>19</v>
      </c>
      <c r="I49" s="9">
        <v>19</v>
      </c>
      <c r="K49" s="9">
        <v>19</v>
      </c>
      <c r="M49" s="45"/>
      <c r="N49" s="4" t="s">
        <v>49</v>
      </c>
      <c r="O49" s="9">
        <v>18</v>
      </c>
      <c r="P49" s="9">
        <v>18</v>
      </c>
      <c r="Q49" s="9">
        <v>18</v>
      </c>
      <c r="R49" s="9">
        <v>19</v>
      </c>
    </row>
    <row r="50" spans="1:19" ht="12.75" customHeight="1">
      <c r="A50" s="9">
        <v>20999549</v>
      </c>
      <c r="B50" s="9">
        <v>21209557</v>
      </c>
      <c r="C50" s="9">
        <v>21289598</v>
      </c>
      <c r="D50" s="9">
        <v>21338787</v>
      </c>
      <c r="E50" s="21"/>
      <c r="F50" s="9">
        <v>21393266</v>
      </c>
      <c r="G50" s="9">
        <v>21429164</v>
      </c>
      <c r="H50" s="9">
        <v>21526285</v>
      </c>
      <c r="I50" s="9">
        <v>21621665</v>
      </c>
      <c r="K50" s="9">
        <v>21714716</v>
      </c>
      <c r="M50" s="45"/>
      <c r="N50" s="4" t="s">
        <v>50</v>
      </c>
      <c r="O50" s="9">
        <v>20602657</v>
      </c>
      <c r="P50" s="9">
        <v>20907599</v>
      </c>
      <c r="Q50" s="9">
        <v>21338787</v>
      </c>
      <c r="R50" s="9">
        <v>21621665</v>
      </c>
    </row>
    <row r="51" spans="1:19">
      <c r="A51" s="22">
        <v>-3087764</v>
      </c>
      <c r="B51" s="22">
        <v>-2521205</v>
      </c>
      <c r="C51" s="22">
        <v>-2136662</v>
      </c>
      <c r="D51" s="22">
        <v>-1689683</v>
      </c>
      <c r="E51" s="23"/>
      <c r="F51" s="22">
        <v>-1483342</v>
      </c>
      <c r="G51" s="22">
        <v>-766095</v>
      </c>
      <c r="H51" s="22">
        <v>-5971</v>
      </c>
      <c r="I51" s="22">
        <v>439514</v>
      </c>
      <c r="K51" s="22">
        <v>1171364</v>
      </c>
      <c r="M51" s="45"/>
      <c r="N51" s="4" t="s">
        <v>56</v>
      </c>
      <c r="O51" s="22">
        <v>-2302688</v>
      </c>
      <c r="P51" s="22">
        <v>-3070735</v>
      </c>
      <c r="Q51" s="22">
        <v>-1689683</v>
      </c>
      <c r="R51" s="22">
        <v>439514</v>
      </c>
    </row>
    <row r="52" spans="1:19" ht="15">
      <c r="A52" s="22">
        <v>-130236</v>
      </c>
      <c r="B52" s="22">
        <v>-101551</v>
      </c>
      <c r="C52" s="22">
        <v>-63825</v>
      </c>
      <c r="D52" s="22">
        <v>-55671</v>
      </c>
      <c r="E52" s="23"/>
      <c r="F52" s="22">
        <v>80837</v>
      </c>
      <c r="G52" s="22">
        <v>-24028</v>
      </c>
      <c r="H52" s="22">
        <v>-43798</v>
      </c>
      <c r="I52" s="22">
        <v>-40622</v>
      </c>
      <c r="K52" s="22">
        <v>-45803</v>
      </c>
      <c r="M52" s="45"/>
      <c r="N52" s="4" t="s">
        <v>75</v>
      </c>
      <c r="O52" s="22">
        <v>-52455</v>
      </c>
      <c r="P52" s="22">
        <v>-138597</v>
      </c>
      <c r="Q52" s="22">
        <v>-55671</v>
      </c>
      <c r="R52" s="22">
        <v>-40622</v>
      </c>
    </row>
    <row r="53" spans="1:19">
      <c r="A53" s="20">
        <v>17781567</v>
      </c>
      <c r="B53" s="20">
        <v>18586819</v>
      </c>
      <c r="C53" s="20">
        <v>19089129</v>
      </c>
      <c r="D53" s="20">
        <v>19593451</v>
      </c>
      <c r="E53" s="10"/>
      <c r="F53" s="20">
        <v>19990779</v>
      </c>
      <c r="G53" s="20">
        <v>20639059</v>
      </c>
      <c r="H53" s="20">
        <v>21476535</v>
      </c>
      <c r="I53" s="20">
        <v>22020576</v>
      </c>
      <c r="K53" s="20">
        <f>SUM(K49:K52)</f>
        <v>22840296</v>
      </c>
      <c r="M53" s="45"/>
      <c r="N53" s="1" t="s">
        <v>51</v>
      </c>
      <c r="O53" s="20">
        <v>18247532</v>
      </c>
      <c r="P53" s="20">
        <v>17698285</v>
      </c>
      <c r="Q53" s="20">
        <v>19593451</v>
      </c>
      <c r="R53" s="20">
        <v>22020576</v>
      </c>
    </row>
    <row r="54" spans="1:19">
      <c r="A54" s="24">
        <v>67544</v>
      </c>
      <c r="B54" s="24">
        <v>69553</v>
      </c>
      <c r="C54" s="24">
        <v>86338</v>
      </c>
      <c r="D54" s="24">
        <v>221686</v>
      </c>
      <c r="E54" s="10"/>
      <c r="F54" s="24">
        <v>191222</v>
      </c>
      <c r="G54" s="24">
        <v>207334</v>
      </c>
      <c r="H54" s="24">
        <v>214343</v>
      </c>
      <c r="I54" s="24">
        <v>296187</v>
      </c>
      <c r="K54" s="24">
        <v>299682</v>
      </c>
      <c r="M54" s="45"/>
      <c r="N54" s="4" t="s">
        <v>61</v>
      </c>
      <c r="O54" s="24">
        <v>46078</v>
      </c>
      <c r="P54" s="24">
        <v>67434</v>
      </c>
      <c r="Q54" s="24">
        <v>221686</v>
      </c>
      <c r="R54" s="24">
        <v>296187</v>
      </c>
    </row>
    <row r="55" spans="1:19">
      <c r="A55" s="24">
        <v>17849111</v>
      </c>
      <c r="B55" s="24">
        <v>18656372</v>
      </c>
      <c r="C55" s="24">
        <v>19175467</v>
      </c>
      <c r="D55" s="24">
        <v>19815137</v>
      </c>
      <c r="E55" s="10"/>
      <c r="F55" s="24">
        <v>20182001</v>
      </c>
      <c r="G55" s="24">
        <v>20846393</v>
      </c>
      <c r="H55" s="24">
        <v>21690878</v>
      </c>
      <c r="I55" s="24">
        <v>22316763</v>
      </c>
      <c r="K55" s="24">
        <f>K53+K54</f>
        <v>23139978</v>
      </c>
      <c r="M55" s="45"/>
      <c r="N55" s="1" t="s">
        <v>52</v>
      </c>
      <c r="O55" s="24">
        <v>18293610</v>
      </c>
      <c r="P55" s="24">
        <v>17765719</v>
      </c>
      <c r="Q55" s="24">
        <v>19815137</v>
      </c>
      <c r="R55" s="24">
        <v>22316763</v>
      </c>
    </row>
    <row r="56" spans="1:19" ht="29.5" thickBot="1">
      <c r="A56" s="14">
        <v>25535897</v>
      </c>
      <c r="B56" s="14">
        <v>28102756</v>
      </c>
      <c r="C56" s="14">
        <v>28085902</v>
      </c>
      <c r="D56" s="14">
        <v>28266512</v>
      </c>
      <c r="E56" s="10"/>
      <c r="F56" s="14">
        <v>28921689</v>
      </c>
      <c r="G56" s="14">
        <v>30175933</v>
      </c>
      <c r="H56" s="14">
        <v>31242065</v>
      </c>
      <c r="I56" s="14">
        <v>31830845</v>
      </c>
      <c r="K56" s="14">
        <f>K55+K47+K43</f>
        <v>32923664</v>
      </c>
      <c r="M56" s="45"/>
      <c r="N56" s="1" t="s">
        <v>53</v>
      </c>
      <c r="O56" s="14">
        <v>26380294</v>
      </c>
      <c r="P56" s="14">
        <v>25326006</v>
      </c>
      <c r="Q56" s="14">
        <v>28266512</v>
      </c>
      <c r="R56" s="14">
        <v>31830845</v>
      </c>
    </row>
    <row r="57" spans="1:19" ht="15" thickTop="1">
      <c r="A57" s="25"/>
      <c r="B57" s="25"/>
      <c r="C57" s="25"/>
      <c r="D57" s="25"/>
      <c r="E57" s="25"/>
      <c r="F57" s="25"/>
      <c r="G57" s="25"/>
      <c r="H57" s="25"/>
      <c r="I57" s="25"/>
      <c r="K57" s="25"/>
      <c r="M57" s="45"/>
    </row>
    <row r="58" spans="1:19">
      <c r="M58" s="45"/>
    </row>
    <row r="60" spans="1:19" ht="95.25" customHeight="1">
      <c r="N60" s="101" t="s">
        <v>240</v>
      </c>
      <c r="O60" s="101"/>
      <c r="P60" s="101"/>
      <c r="Q60" s="101"/>
      <c r="R60" s="101"/>
      <c r="S60" s="101"/>
    </row>
  </sheetData>
  <mergeCells count="1">
    <mergeCell ref="N60:S60"/>
  </mergeCells>
  <phoneticPr fontId="3" type="noConversion"/>
  <pageMargins left="0.70866141732283472" right="0.43307086614173229" top="0.51181102362204722" bottom="0.47244094488188981" header="0.31496062992125984" footer="0.31496062992125984"/>
  <pageSetup paperSize="9" scale="70" fitToHeight="2" orientation="landscape" r:id="rId1"/>
  <headerFooter>
    <oddFooter>&amp;C&amp;A</oddFooter>
  </headerFooter>
  <ignoredErrors>
    <ignoredError sqref="K14 K24:K25 K37 K42:K43 K47 K53 K55:K5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tabSelected="1" topLeftCell="E1" zoomScaleNormal="100" workbookViewId="0">
      <pane ySplit="5" topLeftCell="A15" activePane="bottomLeft" state="frozen"/>
      <selection activeCell="X1" sqref="X1"/>
      <selection pane="bottomLeft" activeCell="F1" sqref="F1:P1048576"/>
    </sheetView>
  </sheetViews>
  <sheetFormatPr defaultColWidth="8.90625" defaultRowHeight="14.5" outlineLevelCol="1"/>
  <cols>
    <col min="1" max="3" width="9.90625" style="28" bestFit="1" customWidth="1"/>
    <col min="4" max="4" width="10.08984375" style="28" bestFit="1" customWidth="1"/>
    <col min="5" max="5" width="1.7265625" style="28" customWidth="1"/>
    <col min="6" max="9" width="10.1796875" style="28" bestFit="1" customWidth="1"/>
    <col min="10" max="10" width="4.36328125" style="28" bestFit="1" customWidth="1"/>
    <col min="11" max="14" width="10.1796875" style="28" bestFit="1" customWidth="1"/>
    <col min="15" max="15" width="3.08984375" style="28" customWidth="1"/>
    <col min="16" max="16" width="10.1796875" style="28" bestFit="1" customWidth="1"/>
    <col min="17" max="17" width="3.08984375" style="28" customWidth="1"/>
    <col min="18" max="18" width="2.36328125" style="28" customWidth="1"/>
    <col min="19" max="19" width="41.7265625" style="44" customWidth="1"/>
    <col min="20" max="21" width="11.26953125" style="28" hidden="1" customWidth="1" outlineLevel="1"/>
    <col min="22" max="22" width="11.26953125" style="28" bestFit="1" customWidth="1" collapsed="1"/>
    <col min="23" max="24" width="11.26953125" style="28" bestFit="1" customWidth="1"/>
    <col min="25" max="16384" width="8.90625" style="28"/>
  </cols>
  <sheetData>
    <row r="1" spans="1:25" s="2" customFormat="1">
      <c r="A1" s="50" t="s">
        <v>135</v>
      </c>
      <c r="S1" s="26" t="s">
        <v>58</v>
      </c>
    </row>
    <row r="2" spans="1:25">
      <c r="A2" s="28" t="s">
        <v>134</v>
      </c>
      <c r="S2" s="27" t="s">
        <v>88</v>
      </c>
    </row>
    <row r="3" spans="1:25">
      <c r="S3" s="29"/>
    </row>
    <row r="4" spans="1:25" ht="15" thickBot="1">
      <c r="A4" s="30" t="s">
        <v>77</v>
      </c>
      <c r="B4" s="30" t="s">
        <v>78</v>
      </c>
      <c r="C4" s="30" t="s">
        <v>79</v>
      </c>
      <c r="D4" s="30" t="s">
        <v>80</v>
      </c>
      <c r="F4" s="30" t="s">
        <v>77</v>
      </c>
      <c r="G4" s="30" t="s">
        <v>78</v>
      </c>
      <c r="H4" s="30" t="s">
        <v>79</v>
      </c>
      <c r="I4" s="30" t="s">
        <v>80</v>
      </c>
      <c r="K4" s="30" t="s">
        <v>77</v>
      </c>
      <c r="L4" s="30" t="s">
        <v>78</v>
      </c>
      <c r="M4" s="30" t="s">
        <v>79</v>
      </c>
      <c r="N4" s="30" t="s">
        <v>80</v>
      </c>
      <c r="P4" s="30" t="s">
        <v>77</v>
      </c>
      <c r="R4" s="45"/>
      <c r="S4" s="26" t="s">
        <v>59</v>
      </c>
      <c r="T4" s="86" t="s">
        <v>84</v>
      </c>
      <c r="U4" s="86" t="s">
        <v>84</v>
      </c>
      <c r="V4" s="86" t="s">
        <v>84</v>
      </c>
      <c r="W4" s="86" t="s">
        <v>84</v>
      </c>
      <c r="X4" s="86" t="s">
        <v>84</v>
      </c>
      <c r="Y4" s="37"/>
    </row>
    <row r="5" spans="1:25" ht="15" thickBot="1">
      <c r="A5" s="48" t="s">
        <v>81</v>
      </c>
      <c r="B5" s="48" t="s">
        <v>81</v>
      </c>
      <c r="C5" s="48" t="s">
        <v>81</v>
      </c>
      <c r="D5" s="48" t="s">
        <v>81</v>
      </c>
      <c r="F5" s="48" t="s">
        <v>82</v>
      </c>
      <c r="G5" s="48" t="s">
        <v>82</v>
      </c>
      <c r="H5" s="48" t="s">
        <v>82</v>
      </c>
      <c r="I5" s="48" t="s">
        <v>82</v>
      </c>
      <c r="K5" s="48" t="s">
        <v>83</v>
      </c>
      <c r="L5" s="48" t="s">
        <v>83</v>
      </c>
      <c r="M5" s="48" t="s">
        <v>83</v>
      </c>
      <c r="N5" s="48" t="s">
        <v>83</v>
      </c>
      <c r="P5" s="48" t="s">
        <v>252</v>
      </c>
      <c r="R5" s="45"/>
      <c r="S5" s="29"/>
      <c r="T5" s="81" t="s">
        <v>236</v>
      </c>
      <c r="U5" s="81" t="s">
        <v>93</v>
      </c>
      <c r="V5" s="81" t="s">
        <v>81</v>
      </c>
      <c r="W5" s="81" t="s">
        <v>237</v>
      </c>
      <c r="X5" s="81" t="s">
        <v>83</v>
      </c>
      <c r="Y5" s="37"/>
    </row>
    <row r="6" spans="1:25">
      <c r="A6" s="31" t="s">
        <v>87</v>
      </c>
      <c r="B6" s="31" t="s">
        <v>87</v>
      </c>
      <c r="C6" s="31" t="s">
        <v>87</v>
      </c>
      <c r="D6" s="31" t="s">
        <v>87</v>
      </c>
      <c r="F6" s="31" t="s">
        <v>87</v>
      </c>
      <c r="G6" s="31" t="s">
        <v>87</v>
      </c>
      <c r="H6" s="31" t="s">
        <v>87</v>
      </c>
      <c r="I6" s="31" t="s">
        <v>87</v>
      </c>
      <c r="K6" s="31" t="s">
        <v>87</v>
      </c>
      <c r="L6" s="31" t="s">
        <v>87</v>
      </c>
      <c r="M6" s="31" t="s">
        <v>87</v>
      </c>
      <c r="N6" s="31" t="s">
        <v>87</v>
      </c>
      <c r="O6" s="31"/>
      <c r="P6" s="31" t="s">
        <v>87</v>
      </c>
      <c r="R6" s="45"/>
      <c r="S6" s="27"/>
      <c r="T6" s="49"/>
      <c r="U6" s="49"/>
      <c r="V6" s="49"/>
      <c r="W6" s="49"/>
      <c r="X6" s="49"/>
    </row>
    <row r="7" spans="1:25">
      <c r="R7" s="45"/>
      <c r="S7" s="27" t="s">
        <v>0</v>
      </c>
    </row>
    <row r="8" spans="1:25">
      <c r="A8" s="32">
        <v>602948</v>
      </c>
      <c r="B8" s="32">
        <v>751797</v>
      </c>
      <c r="C8" s="32">
        <v>784369</v>
      </c>
      <c r="D8" s="32">
        <v>812021</v>
      </c>
      <c r="E8" s="32"/>
      <c r="F8" s="32">
        <v>792928</v>
      </c>
      <c r="G8" s="32">
        <v>963677</v>
      </c>
      <c r="H8" s="32">
        <v>994107</v>
      </c>
      <c r="I8" s="32">
        <v>1038812</v>
      </c>
      <c r="J8" s="32"/>
      <c r="K8" s="32">
        <v>928886</v>
      </c>
      <c r="L8" s="32">
        <v>1166859</v>
      </c>
      <c r="M8" s="32">
        <v>1181105</v>
      </c>
      <c r="N8" s="32">
        <v>1122208</v>
      </c>
      <c r="P8" s="32">
        <v>982028</v>
      </c>
      <c r="R8" s="45"/>
      <c r="S8" s="29" t="s">
        <v>1</v>
      </c>
      <c r="T8" s="32">
        <v>857017</v>
      </c>
      <c r="U8" s="32">
        <v>1859987</v>
      </c>
      <c r="V8" s="32">
        <v>2951135</v>
      </c>
      <c r="W8" s="32">
        <v>3789524</v>
      </c>
      <c r="X8" s="32">
        <v>4399058</v>
      </c>
    </row>
    <row r="9" spans="1:25">
      <c r="A9" s="32">
        <v>846437</v>
      </c>
      <c r="B9" s="32">
        <v>1124848</v>
      </c>
      <c r="C9" s="32">
        <v>1203112</v>
      </c>
      <c r="D9" s="32">
        <v>1189380</v>
      </c>
      <c r="E9" s="32"/>
      <c r="F9" s="32">
        <v>1137042</v>
      </c>
      <c r="G9" s="32">
        <v>1536461</v>
      </c>
      <c r="H9" s="32">
        <v>1660502</v>
      </c>
      <c r="I9" s="32">
        <v>1644486</v>
      </c>
      <c r="J9" s="32"/>
      <c r="K9" s="32">
        <v>1491978</v>
      </c>
      <c r="L9" s="32">
        <v>2186660</v>
      </c>
      <c r="M9" s="32">
        <v>2328921</v>
      </c>
      <c r="N9" s="32">
        <v>2275034</v>
      </c>
      <c r="P9" s="32">
        <v>1940900</v>
      </c>
      <c r="R9" s="45"/>
      <c r="S9" s="29" t="s">
        <v>2</v>
      </c>
      <c r="T9" s="32">
        <v>768316</v>
      </c>
      <c r="U9" s="32">
        <v>2414906</v>
      </c>
      <c r="V9" s="32">
        <v>4363777</v>
      </c>
      <c r="W9" s="32">
        <v>5978491</v>
      </c>
      <c r="X9" s="32">
        <v>8282593</v>
      </c>
    </row>
    <row r="10" spans="1:25">
      <c r="A10" s="32">
        <v>36847</v>
      </c>
      <c r="B10" s="32">
        <v>49015</v>
      </c>
      <c r="C10" s="32">
        <v>36371</v>
      </c>
      <c r="D10" s="32">
        <v>44520</v>
      </c>
      <c r="E10" s="32"/>
      <c r="F10" s="32">
        <v>15411</v>
      </c>
      <c r="G10" s="32">
        <v>26416</v>
      </c>
      <c r="H10" s="32">
        <v>14664</v>
      </c>
      <c r="I10" s="32">
        <v>17450</v>
      </c>
      <c r="J10" s="32"/>
      <c r="K10" s="32">
        <v>7895</v>
      </c>
      <c r="L10" s="32">
        <v>23120</v>
      </c>
      <c r="M10" s="32">
        <v>15627</v>
      </c>
      <c r="N10" s="32">
        <v>25954</v>
      </c>
      <c r="P10" s="32">
        <v>28023</v>
      </c>
      <c r="R10" s="45"/>
      <c r="S10" s="33" t="s">
        <v>3</v>
      </c>
      <c r="T10" s="32">
        <v>0</v>
      </c>
      <c r="U10" s="32">
        <v>144930</v>
      </c>
      <c r="V10" s="32">
        <v>166753</v>
      </c>
      <c r="W10" s="32">
        <v>73941</v>
      </c>
      <c r="X10" s="32">
        <v>72596</v>
      </c>
    </row>
    <row r="11" spans="1:25">
      <c r="A11" s="32">
        <v>23343</v>
      </c>
      <c r="B11" s="32">
        <v>19470</v>
      </c>
      <c r="C11" s="32">
        <v>18797</v>
      </c>
      <c r="D11" s="32">
        <v>48852</v>
      </c>
      <c r="E11" s="32"/>
      <c r="F11" s="32">
        <v>42890</v>
      </c>
      <c r="G11" s="32">
        <v>66753</v>
      </c>
      <c r="H11" s="32">
        <v>53247</v>
      </c>
      <c r="I11" s="32">
        <v>63934</v>
      </c>
      <c r="J11" s="32"/>
      <c r="K11" s="32">
        <v>42414</v>
      </c>
      <c r="L11" s="32">
        <v>53891</v>
      </c>
      <c r="M11" s="32">
        <v>101148</v>
      </c>
      <c r="N11" s="32">
        <v>186115</v>
      </c>
      <c r="P11" s="32">
        <v>77302</v>
      </c>
      <c r="R11" s="45"/>
      <c r="S11" s="29" t="s">
        <v>253</v>
      </c>
      <c r="T11" s="32">
        <v>2787</v>
      </c>
      <c r="U11" s="32">
        <v>58275</v>
      </c>
      <c r="V11" s="32">
        <v>110462</v>
      </c>
      <c r="W11" s="32">
        <v>226824</v>
      </c>
      <c r="X11" s="32">
        <v>383568</v>
      </c>
    </row>
    <row r="12" spans="1:25">
      <c r="A12" s="34">
        <v>1509575</v>
      </c>
      <c r="B12" s="34">
        <v>1945130</v>
      </c>
      <c r="C12" s="34">
        <v>2042649</v>
      </c>
      <c r="D12" s="34">
        <v>2094773</v>
      </c>
      <c r="E12" s="32"/>
      <c r="F12" s="34">
        <v>1988271</v>
      </c>
      <c r="G12" s="34">
        <v>2593307</v>
      </c>
      <c r="H12" s="34">
        <v>2722520</v>
      </c>
      <c r="I12" s="34">
        <v>2764682</v>
      </c>
      <c r="J12" s="32"/>
      <c r="K12" s="34">
        <v>2471173</v>
      </c>
      <c r="L12" s="34">
        <v>3430530</v>
      </c>
      <c r="M12" s="34">
        <v>3626801</v>
      </c>
      <c r="N12" s="34">
        <v>3609311</v>
      </c>
      <c r="P12" s="34">
        <v>3028253</v>
      </c>
      <c r="R12" s="45"/>
      <c r="S12" s="27" t="s">
        <v>4</v>
      </c>
      <c r="T12" s="60">
        <v>1628120</v>
      </c>
      <c r="U12" s="60">
        <v>4478098</v>
      </c>
      <c r="V12" s="60">
        <v>7592127</v>
      </c>
      <c r="W12" s="60">
        <v>10068780</v>
      </c>
      <c r="X12" s="60">
        <v>13137815</v>
      </c>
    </row>
    <row r="13" spans="1:25">
      <c r="A13" s="32">
        <v>-159062</v>
      </c>
      <c r="B13" s="32">
        <v>-159378</v>
      </c>
      <c r="C13" s="32">
        <v>-176559</v>
      </c>
      <c r="D13" s="32">
        <v>-212238</v>
      </c>
      <c r="E13" s="32"/>
      <c r="F13" s="32">
        <v>-199592</v>
      </c>
      <c r="G13" s="32">
        <v>-235291</v>
      </c>
      <c r="H13" s="32">
        <v>-227761</v>
      </c>
      <c r="I13" s="32">
        <v>-262853</v>
      </c>
      <c r="J13" s="32"/>
      <c r="K13" s="32">
        <v>-257946</v>
      </c>
      <c r="L13" s="32">
        <v>-341535</v>
      </c>
      <c r="M13" s="32">
        <v>-380623</v>
      </c>
      <c r="N13" s="32">
        <v>-457691</v>
      </c>
      <c r="P13" s="32">
        <v>-296851</v>
      </c>
      <c r="R13" s="45"/>
      <c r="S13" s="27" t="s">
        <v>99</v>
      </c>
      <c r="T13" s="32">
        <v>-85081</v>
      </c>
      <c r="U13" s="32">
        <v>-322016</v>
      </c>
      <c r="V13" s="32">
        <v>-707237</v>
      </c>
      <c r="W13" s="32">
        <v>-925497</v>
      </c>
      <c r="X13" s="32">
        <v>-1437795</v>
      </c>
    </row>
    <row r="14" spans="1:25">
      <c r="A14" s="34">
        <v>1350513</v>
      </c>
      <c r="B14" s="34">
        <v>1785752</v>
      </c>
      <c r="C14" s="34">
        <v>1866090</v>
      </c>
      <c r="D14" s="34">
        <v>1882535</v>
      </c>
      <c r="E14" s="32"/>
      <c r="F14" s="34">
        <v>1788679</v>
      </c>
      <c r="G14" s="34">
        <v>2358016</v>
      </c>
      <c r="H14" s="34">
        <v>2494759</v>
      </c>
      <c r="I14" s="34">
        <v>2501829</v>
      </c>
      <c r="J14" s="32"/>
      <c r="K14" s="34">
        <v>2213227</v>
      </c>
      <c r="L14" s="34">
        <v>3088995</v>
      </c>
      <c r="M14" s="34">
        <v>3246178</v>
      </c>
      <c r="N14" s="34">
        <v>3151620</v>
      </c>
      <c r="P14" s="34">
        <v>2731402</v>
      </c>
      <c r="R14" s="45"/>
      <c r="S14" s="27" t="s">
        <v>71</v>
      </c>
      <c r="T14" s="34">
        <v>1543039</v>
      </c>
      <c r="U14" s="34">
        <v>4156082</v>
      </c>
      <c r="V14" s="34">
        <v>6884890</v>
      </c>
      <c r="W14" s="34">
        <v>9143283</v>
      </c>
      <c r="X14" s="34">
        <v>11700020</v>
      </c>
    </row>
    <row r="15" spans="1:25">
      <c r="A15" s="64">
        <v>0.89463127039067292</v>
      </c>
      <c r="B15" s="64">
        <v>0.91806306005254146</v>
      </c>
      <c r="C15" s="64">
        <v>0.91356371065219721</v>
      </c>
      <c r="D15" s="64">
        <v>0.89868210063811205</v>
      </c>
      <c r="E15" s="32"/>
      <c r="F15" s="64">
        <v>0.8996152938910239</v>
      </c>
      <c r="G15" s="64">
        <v>0.90926990132676155</v>
      </c>
      <c r="H15" s="64">
        <v>0.91634184505531635</v>
      </c>
      <c r="I15" s="64">
        <v>0.90492468934944414</v>
      </c>
      <c r="J15" s="32"/>
      <c r="K15" s="64">
        <v>0.89561799194147884</v>
      </c>
      <c r="L15" s="64">
        <v>0.90044249722346115</v>
      </c>
      <c r="M15" s="64">
        <v>0.8950526924416311</v>
      </c>
      <c r="N15" s="64">
        <v>0.87319158698155963</v>
      </c>
      <c r="P15" s="64">
        <v>0.90197285365522628</v>
      </c>
      <c r="R15" s="45"/>
      <c r="S15" s="63" t="s">
        <v>129</v>
      </c>
      <c r="T15" s="64">
        <v>0.94774279537134853</v>
      </c>
      <c r="U15" s="64">
        <v>0.92809089930591071</v>
      </c>
      <c r="V15" s="64">
        <v>0.90684599981006642</v>
      </c>
      <c r="W15" s="64">
        <v>0.9080825085064923</v>
      </c>
      <c r="X15" s="64">
        <v>0.89056056886171708</v>
      </c>
    </row>
    <row r="16" spans="1:25" s="37" customFormat="1">
      <c r="A16" s="36"/>
      <c r="B16" s="36"/>
      <c r="C16" s="36"/>
      <c r="D16" s="36"/>
      <c r="F16" s="36"/>
      <c r="G16" s="36"/>
      <c r="H16" s="36"/>
      <c r="I16" s="36"/>
      <c r="K16" s="36"/>
      <c r="L16" s="36"/>
      <c r="M16" s="36"/>
      <c r="N16" s="36"/>
      <c r="P16" s="36"/>
      <c r="R16" s="46"/>
      <c r="S16" s="35"/>
      <c r="T16" s="36"/>
      <c r="U16" s="36"/>
      <c r="V16" s="36"/>
      <c r="W16" s="36"/>
      <c r="X16" s="36"/>
    </row>
    <row r="17" spans="1:24">
      <c r="A17" s="38"/>
      <c r="B17" s="38"/>
      <c r="C17" s="38"/>
      <c r="D17" s="38"/>
      <c r="F17" s="38"/>
      <c r="G17" s="38"/>
      <c r="H17" s="38"/>
      <c r="I17" s="38"/>
      <c r="K17" s="38"/>
      <c r="L17" s="38"/>
      <c r="M17" s="38"/>
      <c r="N17" s="38"/>
      <c r="P17" s="38"/>
      <c r="R17" s="45"/>
      <c r="S17" s="27" t="s">
        <v>76</v>
      </c>
      <c r="T17" s="38"/>
      <c r="U17" s="38"/>
      <c r="V17" s="38"/>
      <c r="W17" s="38"/>
      <c r="X17" s="38"/>
    </row>
    <row r="18" spans="1:24">
      <c r="A18" s="32">
        <v>-1317392</v>
      </c>
      <c r="B18" s="32">
        <v>-1145105</v>
      </c>
      <c r="C18" s="32">
        <v>-1254181</v>
      </c>
      <c r="D18" s="32">
        <v>-1224702</v>
      </c>
      <c r="E18" s="39"/>
      <c r="F18" s="32">
        <v>-1246018</v>
      </c>
      <c r="G18" s="32">
        <v>-1281553</v>
      </c>
      <c r="H18" s="32">
        <v>-1346202</v>
      </c>
      <c r="I18" s="32">
        <v>-1338587</v>
      </c>
      <c r="J18" s="39"/>
      <c r="K18" s="32">
        <v>-1439222</v>
      </c>
      <c r="L18" s="32">
        <v>-1782590</v>
      </c>
      <c r="M18" s="32">
        <v>-1920131</v>
      </c>
      <c r="N18" s="32">
        <v>-1719902</v>
      </c>
      <c r="P18" s="32">
        <v>-1792950</v>
      </c>
      <c r="R18" s="45"/>
      <c r="S18" s="29" t="s">
        <v>5</v>
      </c>
      <c r="T18" s="32">
        <v>-1106689</v>
      </c>
      <c r="U18" s="32">
        <v>-4316217</v>
      </c>
      <c r="V18" s="32">
        <v>-4941380</v>
      </c>
      <c r="W18" s="32">
        <v>-5212360</v>
      </c>
      <c r="X18" s="32">
        <v>-6861845</v>
      </c>
    </row>
    <row r="19" spans="1:24">
      <c r="A19" s="32">
        <v>-232049</v>
      </c>
      <c r="B19" s="32">
        <v>-256949</v>
      </c>
      <c r="C19" s="32">
        <v>-305510</v>
      </c>
      <c r="D19" s="32">
        <v>-313389</v>
      </c>
      <c r="E19" s="39"/>
      <c r="F19" s="32">
        <v>-314478</v>
      </c>
      <c r="G19" s="32">
        <v>-323192</v>
      </c>
      <c r="H19" s="32">
        <v>-372873</v>
      </c>
      <c r="I19" s="32">
        <v>-357898</v>
      </c>
      <c r="J19" s="39"/>
      <c r="K19" s="32">
        <v>-346396</v>
      </c>
      <c r="L19" s="32">
        <v>-394046</v>
      </c>
      <c r="M19" s="32">
        <v>-468782</v>
      </c>
      <c r="N19" s="32">
        <v>-493524</v>
      </c>
      <c r="P19" s="32">
        <v>-494977</v>
      </c>
      <c r="R19" s="45"/>
      <c r="S19" s="29" t="s">
        <v>6</v>
      </c>
      <c r="T19" s="32">
        <v>-268336</v>
      </c>
      <c r="U19" s="32">
        <v>-760796</v>
      </c>
      <c r="V19" s="32">
        <v>-1107897</v>
      </c>
      <c r="W19" s="32">
        <v>-1368441</v>
      </c>
      <c r="X19" s="32">
        <v>-1702748</v>
      </c>
    </row>
    <row r="20" spans="1:24">
      <c r="A20" s="32">
        <v>-134846</v>
      </c>
      <c r="B20" s="32">
        <v>-152993</v>
      </c>
      <c r="C20" s="32">
        <v>-163152</v>
      </c>
      <c r="D20" s="32">
        <v>-150915</v>
      </c>
      <c r="E20" s="39"/>
      <c r="F20" s="32">
        <v>-150272</v>
      </c>
      <c r="G20" s="32">
        <v>-170859</v>
      </c>
      <c r="H20" s="32">
        <v>-253255</v>
      </c>
      <c r="I20" s="32">
        <v>-191631</v>
      </c>
      <c r="J20" s="39"/>
      <c r="K20" s="32">
        <v>-160804</v>
      </c>
      <c r="L20" s="32">
        <v>-169430</v>
      </c>
      <c r="M20" s="32">
        <v>-186713</v>
      </c>
      <c r="N20" s="32">
        <v>-231819</v>
      </c>
      <c r="P20" s="32">
        <v>-162168</v>
      </c>
      <c r="R20" s="45"/>
      <c r="S20" s="29" t="s">
        <v>7</v>
      </c>
      <c r="T20" s="32">
        <v>-126709</v>
      </c>
      <c r="U20" s="32">
        <v>-659284</v>
      </c>
      <c r="V20" s="32">
        <v>-601906</v>
      </c>
      <c r="W20" s="32">
        <v>-766017</v>
      </c>
      <c r="X20" s="32">
        <v>-748766</v>
      </c>
    </row>
    <row r="21" spans="1:24">
      <c r="A21" s="34">
        <v>-1684287</v>
      </c>
      <c r="B21" s="34">
        <v>-1555047</v>
      </c>
      <c r="C21" s="34">
        <v>-1722843</v>
      </c>
      <c r="D21" s="34">
        <v>-1689006</v>
      </c>
      <c r="E21" s="39"/>
      <c r="F21" s="34">
        <v>-1710768</v>
      </c>
      <c r="G21" s="34">
        <v>-1775604</v>
      </c>
      <c r="H21" s="34">
        <v>-1972330</v>
      </c>
      <c r="I21" s="34">
        <v>-1888116</v>
      </c>
      <c r="J21" s="39"/>
      <c r="K21" s="34">
        <v>-1946422</v>
      </c>
      <c r="L21" s="34">
        <v>-2346066</v>
      </c>
      <c r="M21" s="34">
        <v>-2575626</v>
      </c>
      <c r="N21" s="34">
        <v>-2445245</v>
      </c>
      <c r="P21" s="34">
        <v>-2450095</v>
      </c>
      <c r="R21" s="45"/>
      <c r="S21" s="27" t="s">
        <v>72</v>
      </c>
      <c r="T21" s="34">
        <v>-1501734</v>
      </c>
      <c r="U21" s="34">
        <v>-5736297</v>
      </c>
      <c r="V21" s="34">
        <v>-6651183</v>
      </c>
      <c r="W21" s="34">
        <v>-7346818</v>
      </c>
      <c r="X21" s="34">
        <v>-9313359</v>
      </c>
    </row>
    <row r="22" spans="1:24">
      <c r="A22" s="40">
        <v>-333774</v>
      </c>
      <c r="B22" s="40">
        <v>230705</v>
      </c>
      <c r="C22" s="40">
        <v>143247</v>
      </c>
      <c r="D22" s="40">
        <v>193529</v>
      </c>
      <c r="E22" s="39"/>
      <c r="F22" s="40">
        <v>77911</v>
      </c>
      <c r="G22" s="40">
        <v>582412</v>
      </c>
      <c r="H22" s="40">
        <v>522429</v>
      </c>
      <c r="I22" s="40">
        <v>613713</v>
      </c>
      <c r="J22" s="39"/>
      <c r="K22" s="40">
        <v>266805</v>
      </c>
      <c r="L22" s="40">
        <v>742929</v>
      </c>
      <c r="M22" s="40">
        <v>670552</v>
      </c>
      <c r="N22" s="40">
        <v>706375</v>
      </c>
      <c r="P22" s="40">
        <v>281307</v>
      </c>
      <c r="R22" s="45"/>
      <c r="S22" s="27" t="s">
        <v>73</v>
      </c>
      <c r="T22" s="61">
        <v>41305</v>
      </c>
      <c r="U22" s="61">
        <v>-1580215</v>
      </c>
      <c r="V22" s="61">
        <v>233707</v>
      </c>
      <c r="W22" s="61">
        <v>1796465</v>
      </c>
      <c r="X22" s="61">
        <v>2386661</v>
      </c>
    </row>
    <row r="23" spans="1:24" s="37" customFormat="1">
      <c r="A23" s="66">
        <v>-0.221</v>
      </c>
      <c r="B23" s="66">
        <v>0.11899999999999999</v>
      </c>
      <c r="C23" s="66">
        <v>7.0000000000000007E-2</v>
      </c>
      <c r="D23" s="66">
        <v>9.1999999999999998E-2</v>
      </c>
      <c r="F23" s="66">
        <v>3.9E-2</v>
      </c>
      <c r="G23" s="66">
        <v>0.22500000000000001</v>
      </c>
      <c r="H23" s="66">
        <v>0.192</v>
      </c>
      <c r="I23" s="66">
        <v>0.222</v>
      </c>
      <c r="K23" s="66">
        <v>0.108</v>
      </c>
      <c r="L23" s="66">
        <v>0.217</v>
      </c>
      <c r="M23" s="66">
        <v>0.185</v>
      </c>
      <c r="N23" s="66">
        <v>0.19600000000000001</v>
      </c>
      <c r="P23" s="66">
        <f>P22/P12</f>
        <v>9.289415382400347E-2</v>
      </c>
      <c r="R23" s="46"/>
      <c r="S23" s="65" t="s">
        <v>130</v>
      </c>
      <c r="T23" s="66">
        <v>2.5000000000000001E-2</v>
      </c>
      <c r="U23" s="66">
        <v>-0.35299999999999998</v>
      </c>
      <c r="V23" s="66">
        <v>3.1E-2</v>
      </c>
      <c r="W23" s="66">
        <v>0.17799999999999999</v>
      </c>
      <c r="X23" s="66">
        <v>0.182</v>
      </c>
    </row>
    <row r="24" spans="1:24" s="37" customFormat="1">
      <c r="A24" s="36"/>
      <c r="B24" s="36"/>
      <c r="C24" s="36"/>
      <c r="D24" s="36"/>
      <c r="F24" s="36"/>
      <c r="G24" s="36"/>
      <c r="H24" s="36"/>
      <c r="I24" s="36"/>
      <c r="K24" s="36"/>
      <c r="L24" s="36"/>
      <c r="M24" s="36"/>
      <c r="N24" s="36"/>
      <c r="P24" s="36"/>
      <c r="R24" s="46"/>
      <c r="S24" s="35"/>
      <c r="T24" s="36"/>
      <c r="U24" s="36"/>
      <c r="V24" s="36"/>
      <c r="W24" s="36"/>
      <c r="X24" s="36"/>
    </row>
    <row r="25" spans="1:24">
      <c r="A25" s="41"/>
      <c r="B25" s="41"/>
      <c r="C25" s="41"/>
      <c r="D25" s="41"/>
      <c r="E25" s="37"/>
      <c r="F25" s="41"/>
      <c r="G25" s="41"/>
      <c r="H25" s="41"/>
      <c r="I25" s="41"/>
      <c r="J25" s="37"/>
      <c r="K25" s="41"/>
      <c r="L25" s="41"/>
      <c r="M25" s="41"/>
      <c r="N25" s="41"/>
      <c r="P25" s="41"/>
      <c r="R25" s="45"/>
      <c r="S25" s="27" t="s">
        <v>8</v>
      </c>
      <c r="T25" s="41"/>
      <c r="U25" s="41"/>
      <c r="V25" s="41"/>
      <c r="W25" s="41"/>
      <c r="X25" s="41"/>
    </row>
    <row r="26" spans="1:24">
      <c r="A26" s="32">
        <v>-6370</v>
      </c>
      <c r="B26" s="32">
        <v>-15647</v>
      </c>
      <c r="C26" s="32">
        <v>-17222</v>
      </c>
      <c r="D26" s="32">
        <v>-9401</v>
      </c>
      <c r="E26" s="39"/>
      <c r="F26" s="32">
        <v>-5780</v>
      </c>
      <c r="G26" s="32">
        <v>-5022</v>
      </c>
      <c r="H26" s="32">
        <v>1664</v>
      </c>
      <c r="I26" s="32">
        <v>7515</v>
      </c>
      <c r="J26" s="39"/>
      <c r="K26" s="32">
        <v>1174</v>
      </c>
      <c r="L26" s="32">
        <v>2070</v>
      </c>
      <c r="M26" s="32">
        <v>390</v>
      </c>
      <c r="N26" s="32">
        <v>11895</v>
      </c>
      <c r="P26" s="32">
        <v>8462</v>
      </c>
      <c r="R26" s="45"/>
      <c r="S26" s="29" t="s">
        <v>55</v>
      </c>
      <c r="T26" s="32">
        <v>52399</v>
      </c>
      <c r="U26" s="32">
        <v>-26048</v>
      </c>
      <c r="V26" s="32">
        <v>-48640</v>
      </c>
      <c r="W26" s="32">
        <v>-1623</v>
      </c>
      <c r="X26" s="32">
        <v>15529</v>
      </c>
    </row>
    <row r="27" spans="1:24">
      <c r="A27" s="32">
        <v>2854</v>
      </c>
      <c r="B27" s="32">
        <v>-14639</v>
      </c>
      <c r="C27" s="32">
        <v>-1632</v>
      </c>
      <c r="D27" s="32">
        <v>-131994</v>
      </c>
      <c r="E27" s="39"/>
      <c r="F27" s="32">
        <v>7625</v>
      </c>
      <c r="G27" s="32">
        <v>251122</v>
      </c>
      <c r="H27" s="32">
        <v>55956</v>
      </c>
      <c r="I27" s="32">
        <v>27538</v>
      </c>
      <c r="J27" s="39"/>
      <c r="K27" s="32">
        <v>41085</v>
      </c>
      <c r="L27" s="32">
        <v>69763</v>
      </c>
      <c r="M27" s="32">
        <v>115378</v>
      </c>
      <c r="N27" s="32">
        <v>-190866</v>
      </c>
      <c r="P27" s="32">
        <v>544570</v>
      </c>
      <c r="R27" s="45"/>
      <c r="S27" s="29" t="s">
        <v>9</v>
      </c>
      <c r="T27" s="32">
        <v>62938</v>
      </c>
      <c r="U27" s="32">
        <v>-172728</v>
      </c>
      <c r="V27" s="32">
        <v>-145411</v>
      </c>
      <c r="W27" s="32">
        <v>342241</v>
      </c>
      <c r="X27" s="32">
        <v>35360</v>
      </c>
    </row>
    <row r="28" spans="1:24">
      <c r="A28" s="32">
        <v>-138545</v>
      </c>
      <c r="B28" s="32">
        <v>-208685</v>
      </c>
      <c r="C28" s="32">
        <v>-354332</v>
      </c>
      <c r="D28" s="32">
        <v>-225178</v>
      </c>
      <c r="E28" s="39"/>
      <c r="F28" s="32">
        <v>-99071</v>
      </c>
      <c r="G28" s="32">
        <v>-207909</v>
      </c>
      <c r="H28" s="32">
        <v>-182087</v>
      </c>
      <c r="I28" s="32">
        <v>-198333</v>
      </c>
      <c r="J28" s="39"/>
      <c r="K28" s="32">
        <v>-37335</v>
      </c>
      <c r="L28" s="32">
        <v>-16251</v>
      </c>
      <c r="M28" s="32">
        <v>-22109</v>
      </c>
      <c r="N28" s="32">
        <v>-15802</v>
      </c>
      <c r="P28" s="32">
        <v>-10571</v>
      </c>
      <c r="R28" s="45"/>
      <c r="S28" s="29" t="s">
        <v>10</v>
      </c>
      <c r="T28" s="54">
        <v>0</v>
      </c>
      <c r="U28" s="32">
        <v>-717616</v>
      </c>
      <c r="V28" s="32">
        <v>-926740</v>
      </c>
      <c r="W28" s="32">
        <v>-687400</v>
      </c>
      <c r="X28" s="32">
        <v>-91497</v>
      </c>
    </row>
    <row r="29" spans="1:24" ht="29">
      <c r="A29" s="32">
        <v>0</v>
      </c>
      <c r="B29" s="32">
        <v>79581</v>
      </c>
      <c r="C29" s="32">
        <v>0</v>
      </c>
      <c r="D29" s="32">
        <v>0</v>
      </c>
      <c r="E29" s="39"/>
      <c r="F29" s="32">
        <v>0</v>
      </c>
      <c r="G29" s="32">
        <v>0</v>
      </c>
      <c r="H29" s="32">
        <v>0</v>
      </c>
      <c r="I29" s="32">
        <v>0</v>
      </c>
      <c r="J29" s="39"/>
      <c r="K29" s="32">
        <v>0</v>
      </c>
      <c r="L29" s="32">
        <v>0</v>
      </c>
      <c r="M29" s="32">
        <v>0</v>
      </c>
      <c r="N29" s="32">
        <v>0</v>
      </c>
      <c r="P29" s="32">
        <v>0</v>
      </c>
      <c r="R29" s="45"/>
      <c r="S29" s="42" t="s">
        <v>11</v>
      </c>
      <c r="T29" s="54">
        <v>0</v>
      </c>
      <c r="U29" s="32">
        <v>765072</v>
      </c>
      <c r="V29" s="32">
        <v>79581</v>
      </c>
      <c r="W29" s="54">
        <v>0</v>
      </c>
      <c r="X29" s="54">
        <v>0</v>
      </c>
    </row>
    <row r="30" spans="1:24">
      <c r="A30" s="32">
        <v>5296</v>
      </c>
      <c r="B30" s="32">
        <v>-6719</v>
      </c>
      <c r="C30" s="32">
        <v>-2533</v>
      </c>
      <c r="D30" s="32">
        <v>229</v>
      </c>
      <c r="E30" s="39"/>
      <c r="F30" s="32">
        <v>-39</v>
      </c>
      <c r="G30" s="32">
        <v>223</v>
      </c>
      <c r="H30" s="32">
        <v>313</v>
      </c>
      <c r="I30" s="32">
        <v>296</v>
      </c>
      <c r="J30" s="39"/>
      <c r="K30" s="32">
        <v>902</v>
      </c>
      <c r="L30" s="32">
        <v>-1796</v>
      </c>
      <c r="M30" s="32">
        <v>790</v>
      </c>
      <c r="N30" s="32">
        <v>701</v>
      </c>
      <c r="P30" s="32">
        <v>2949</v>
      </c>
      <c r="R30" s="45"/>
      <c r="S30" s="29" t="s">
        <v>12</v>
      </c>
      <c r="T30" s="32">
        <v>-15335</v>
      </c>
      <c r="U30" s="32">
        <v>-11196</v>
      </c>
      <c r="V30" s="32">
        <v>-3727</v>
      </c>
      <c r="W30" s="32">
        <v>793</v>
      </c>
      <c r="X30" s="32">
        <v>597</v>
      </c>
    </row>
    <row r="31" spans="1:24">
      <c r="A31" s="32">
        <v>-80108</v>
      </c>
      <c r="B31" s="32">
        <v>40992</v>
      </c>
      <c r="C31" s="32">
        <v>25554</v>
      </c>
      <c r="D31" s="32">
        <v>849</v>
      </c>
      <c r="E31" s="39"/>
      <c r="F31" s="32">
        <v>472</v>
      </c>
      <c r="G31" s="32">
        <v>3100</v>
      </c>
      <c r="H31" s="32">
        <v>42726</v>
      </c>
      <c r="I31" s="32">
        <v>39157</v>
      </c>
      <c r="J31" s="39"/>
      <c r="K31" s="32">
        <v>2997</v>
      </c>
      <c r="L31" s="32">
        <v>40291</v>
      </c>
      <c r="M31" s="32">
        <v>9271</v>
      </c>
      <c r="N31" s="32">
        <v>29554</v>
      </c>
      <c r="P31" s="32">
        <v>8928</v>
      </c>
      <c r="R31" s="45"/>
      <c r="S31" s="29" t="s">
        <v>13</v>
      </c>
      <c r="T31" s="32">
        <v>36214</v>
      </c>
      <c r="U31" s="32">
        <v>45362</v>
      </c>
      <c r="V31" s="32">
        <v>-12713</v>
      </c>
      <c r="W31" s="32">
        <v>85455</v>
      </c>
      <c r="X31" s="32">
        <v>82113</v>
      </c>
    </row>
    <row r="32" spans="1:24">
      <c r="A32" s="34">
        <v>-550647</v>
      </c>
      <c r="B32" s="34">
        <v>105588</v>
      </c>
      <c r="C32" s="34">
        <v>-206918</v>
      </c>
      <c r="D32" s="34">
        <v>-171966</v>
      </c>
      <c r="E32" s="39"/>
      <c r="F32" s="34">
        <v>-18882</v>
      </c>
      <c r="G32" s="34">
        <v>623926</v>
      </c>
      <c r="H32" s="34">
        <v>441001</v>
      </c>
      <c r="I32" s="34">
        <v>489886</v>
      </c>
      <c r="J32" s="39"/>
      <c r="K32" s="34">
        <v>275628</v>
      </c>
      <c r="L32" s="34">
        <v>837006</v>
      </c>
      <c r="M32" s="34">
        <v>774272</v>
      </c>
      <c r="N32" s="34">
        <v>541857</v>
      </c>
      <c r="P32" s="34">
        <v>835645</v>
      </c>
      <c r="R32" s="45"/>
      <c r="S32" s="27" t="s">
        <v>74</v>
      </c>
      <c r="T32" s="34">
        <v>177521</v>
      </c>
      <c r="U32" s="34">
        <v>-1697369</v>
      </c>
      <c r="V32" s="34">
        <v>-823943</v>
      </c>
      <c r="W32" s="34">
        <v>1535931</v>
      </c>
      <c r="X32" s="34">
        <v>2428763</v>
      </c>
    </row>
    <row r="33" spans="1:25">
      <c r="A33" s="32">
        <v>15311</v>
      </c>
      <c r="B33" s="32">
        <v>-14139</v>
      </c>
      <c r="C33" s="32">
        <v>12169</v>
      </c>
      <c r="D33" s="32">
        <v>37639</v>
      </c>
      <c r="E33" s="39"/>
      <c r="F33" s="32">
        <v>1963</v>
      </c>
      <c r="G33" s="32">
        <v>-55358</v>
      </c>
      <c r="H33" s="32">
        <v>-51150</v>
      </c>
      <c r="I33" s="32">
        <v>-42144</v>
      </c>
      <c r="J33" s="39"/>
      <c r="K33" s="32">
        <v>-70108</v>
      </c>
      <c r="L33" s="32">
        <v>-119360</v>
      </c>
      <c r="M33" s="32">
        <v>-16798</v>
      </c>
      <c r="N33" s="32">
        <v>-93439</v>
      </c>
      <c r="P33" s="32">
        <v>-106109</v>
      </c>
      <c r="R33" s="45"/>
      <c r="S33" s="29" t="s">
        <v>14</v>
      </c>
      <c r="T33" s="32">
        <v>-38088</v>
      </c>
      <c r="U33" s="32">
        <v>48786</v>
      </c>
      <c r="V33" s="32">
        <v>50980</v>
      </c>
      <c r="W33" s="32">
        <v>-146689</v>
      </c>
      <c r="X33" s="32">
        <v>-299705</v>
      </c>
    </row>
    <row r="34" spans="1:25">
      <c r="A34" s="34">
        <v>-535336</v>
      </c>
      <c r="B34" s="34">
        <v>91449</v>
      </c>
      <c r="C34" s="34">
        <v>-194749</v>
      </c>
      <c r="D34" s="34">
        <v>-134327</v>
      </c>
      <c r="E34" s="39"/>
      <c r="F34" s="34">
        <v>-16919</v>
      </c>
      <c r="G34" s="34">
        <v>568568</v>
      </c>
      <c r="H34" s="34">
        <v>389851</v>
      </c>
      <c r="I34" s="34">
        <v>447742</v>
      </c>
      <c r="J34" s="39"/>
      <c r="K34" s="34">
        <v>205520</v>
      </c>
      <c r="L34" s="34">
        <v>717646</v>
      </c>
      <c r="M34" s="34">
        <v>757474</v>
      </c>
      <c r="N34" s="34">
        <v>448418</v>
      </c>
      <c r="P34" s="34">
        <f>P32+P33</f>
        <v>729536</v>
      </c>
      <c r="R34" s="45"/>
      <c r="S34" s="27" t="s">
        <v>15</v>
      </c>
      <c r="T34" s="60">
        <v>139433</v>
      </c>
      <c r="U34" s="60">
        <v>-1648583</v>
      </c>
      <c r="V34" s="60">
        <v>-772963</v>
      </c>
      <c r="W34" s="60">
        <v>1389242</v>
      </c>
      <c r="X34" s="60">
        <v>2129058</v>
      </c>
    </row>
    <row r="35" spans="1:25" ht="29">
      <c r="A35" s="32">
        <v>2341</v>
      </c>
      <c r="B35" s="32">
        <v>2173</v>
      </c>
      <c r="C35" s="32">
        <v>-556</v>
      </c>
      <c r="D35" s="32">
        <v>958</v>
      </c>
      <c r="E35" s="39"/>
      <c r="F35" s="32">
        <v>-110</v>
      </c>
      <c r="G35" s="32">
        <v>-2009</v>
      </c>
      <c r="H35" s="32">
        <v>-1785</v>
      </c>
      <c r="I35" s="32">
        <v>-763</v>
      </c>
      <c r="J35" s="39"/>
      <c r="K35" s="32">
        <v>821</v>
      </c>
      <c r="L35" s="32">
        <v>-400</v>
      </c>
      <c r="M35" s="32">
        <v>2649</v>
      </c>
      <c r="N35" s="32">
        <v>-2931</v>
      </c>
      <c r="P35" s="32">
        <v>2314</v>
      </c>
      <c r="R35" s="45"/>
      <c r="S35" s="43" t="s">
        <v>57</v>
      </c>
      <c r="T35" s="54">
        <v>0</v>
      </c>
      <c r="U35" s="32">
        <v>80705</v>
      </c>
      <c r="V35" s="32">
        <v>4916</v>
      </c>
      <c r="W35" s="32">
        <v>-4667</v>
      </c>
      <c r="X35" s="32">
        <v>139</v>
      </c>
    </row>
    <row r="36" spans="1:25" ht="29">
      <c r="A36" s="32">
        <v>-3475</v>
      </c>
      <c r="B36" s="32">
        <v>-3519</v>
      </c>
      <c r="C36" s="32">
        <v>-4119</v>
      </c>
      <c r="D36" s="32">
        <v>-4604</v>
      </c>
      <c r="E36" s="32"/>
      <c r="F36" s="32">
        <v>-4488</v>
      </c>
      <c r="G36" s="32">
        <v>-27288</v>
      </c>
      <c r="H36" s="32">
        <v>-34809</v>
      </c>
      <c r="I36" s="32">
        <v>-32922</v>
      </c>
      <c r="J36" s="32"/>
      <c r="K36" s="32">
        <v>-31766</v>
      </c>
      <c r="L36" s="32">
        <v>-31926</v>
      </c>
      <c r="M36" s="32">
        <v>-33959</v>
      </c>
      <c r="N36" s="32">
        <v>-34551</v>
      </c>
      <c r="O36" s="32"/>
      <c r="P36" s="32">
        <v>-33700</v>
      </c>
      <c r="Q36" s="32"/>
      <c r="R36" s="47"/>
      <c r="S36" s="43" t="s">
        <v>16</v>
      </c>
      <c r="T36" s="54">
        <v>0</v>
      </c>
      <c r="U36" s="32">
        <v>-5762</v>
      </c>
      <c r="V36" s="32">
        <v>-15717</v>
      </c>
      <c r="W36" s="32">
        <v>-99507</v>
      </c>
      <c r="X36" s="32">
        <v>-132202</v>
      </c>
    </row>
    <row r="37" spans="1:25" ht="29">
      <c r="A37" s="34">
        <v>-536470</v>
      </c>
      <c r="B37" s="34">
        <v>90103</v>
      </c>
      <c r="C37" s="34">
        <v>-199424</v>
      </c>
      <c r="D37" s="34">
        <v>-137973</v>
      </c>
      <c r="E37" s="39"/>
      <c r="F37" s="34">
        <v>-21517</v>
      </c>
      <c r="G37" s="34">
        <v>539271</v>
      </c>
      <c r="H37" s="34">
        <v>353257</v>
      </c>
      <c r="I37" s="34">
        <v>414057</v>
      </c>
      <c r="J37" s="39"/>
      <c r="K37" s="34">
        <v>174575</v>
      </c>
      <c r="L37" s="34">
        <v>685320</v>
      </c>
      <c r="M37" s="34">
        <v>726164</v>
      </c>
      <c r="N37" s="34">
        <v>410936</v>
      </c>
      <c r="P37" s="34">
        <f>SUM(P34:P36)</f>
        <v>698150</v>
      </c>
      <c r="R37" s="45"/>
      <c r="S37" s="27" t="s">
        <v>54</v>
      </c>
      <c r="T37" s="60">
        <v>139433</v>
      </c>
      <c r="U37" s="60">
        <v>-1573640</v>
      </c>
      <c r="V37" s="60">
        <v>-783764</v>
      </c>
      <c r="W37" s="60">
        <v>1285068</v>
      </c>
      <c r="X37" s="60">
        <v>1996995</v>
      </c>
    </row>
    <row r="38" spans="1:25" s="37" customFormat="1">
      <c r="A38" s="66">
        <v>-0.35499999999999998</v>
      </c>
      <c r="B38" s="66">
        <v>4.5999999999999999E-2</v>
      </c>
      <c r="C38" s="66">
        <v>-9.8000000000000004E-2</v>
      </c>
      <c r="D38" s="66">
        <v>-6.6000000000000003E-2</v>
      </c>
      <c r="F38" s="66">
        <v>-1.0999999999999999E-2</v>
      </c>
      <c r="G38" s="66">
        <v>0.20799999999999999</v>
      </c>
      <c r="H38" s="66">
        <v>0.13</v>
      </c>
      <c r="I38" s="66">
        <v>0.15</v>
      </c>
      <c r="K38" s="66">
        <v>7.0999999999999994E-2</v>
      </c>
      <c r="L38" s="66">
        <v>0.2</v>
      </c>
      <c r="M38" s="66">
        <v>0.2</v>
      </c>
      <c r="N38" s="66">
        <v>0.114</v>
      </c>
      <c r="P38" s="66">
        <f>P37/P12</f>
        <v>0.23054546631341569</v>
      </c>
      <c r="R38" s="45"/>
      <c r="S38" s="65" t="s">
        <v>131</v>
      </c>
      <c r="T38" s="66">
        <v>8.5999999999999993E-2</v>
      </c>
      <c r="U38" s="66">
        <v>-0.35099999999999998</v>
      </c>
      <c r="V38" s="66">
        <v>-0.10299999999999999</v>
      </c>
      <c r="W38" s="66">
        <v>0.128</v>
      </c>
      <c r="X38" s="66">
        <v>0.152</v>
      </c>
      <c r="Y38" s="28"/>
    </row>
    <row r="39" spans="1:25">
      <c r="A39" s="38"/>
      <c r="B39" s="38"/>
      <c r="C39" s="38"/>
      <c r="D39" s="38"/>
      <c r="F39" s="38"/>
      <c r="G39" s="38"/>
      <c r="H39" s="38"/>
      <c r="I39" s="38"/>
      <c r="K39" s="38"/>
      <c r="L39" s="38"/>
      <c r="M39" s="38"/>
      <c r="N39" s="38"/>
      <c r="P39" s="38"/>
      <c r="R39" s="45"/>
    </row>
    <row r="40" spans="1:25" ht="33.75" customHeight="1">
      <c r="A40" s="38"/>
      <c r="B40" s="38"/>
      <c r="C40" s="38"/>
      <c r="D40" s="38"/>
      <c r="F40" s="38"/>
      <c r="G40" s="38"/>
      <c r="H40" s="38"/>
      <c r="I40" s="38"/>
      <c r="K40" s="38"/>
      <c r="L40" s="38"/>
      <c r="M40" s="38"/>
      <c r="N40" s="38"/>
      <c r="P40" s="38"/>
      <c r="R40" s="45"/>
      <c r="S40" s="101" t="s">
        <v>94</v>
      </c>
      <c r="T40" s="101"/>
      <c r="U40" s="101"/>
      <c r="V40" s="101"/>
      <c r="W40" s="101"/>
      <c r="X40" s="101"/>
      <c r="Y40" s="101"/>
    </row>
    <row r="41" spans="1:25">
      <c r="A41" s="38"/>
      <c r="B41" s="38"/>
      <c r="C41" s="38"/>
      <c r="D41" s="38"/>
      <c r="F41" s="38"/>
      <c r="G41" s="38"/>
      <c r="H41" s="38"/>
      <c r="I41" s="38"/>
      <c r="K41" s="38"/>
      <c r="L41" s="38"/>
      <c r="M41" s="38"/>
      <c r="N41" s="38"/>
      <c r="P41" s="38"/>
      <c r="R41" s="45"/>
    </row>
    <row r="42" spans="1:25" ht="90.75" customHeight="1">
      <c r="A42" s="38"/>
      <c r="B42" s="38"/>
      <c r="C42" s="38"/>
      <c r="D42" s="38"/>
      <c r="F42" s="38"/>
      <c r="G42" s="38"/>
      <c r="H42" s="38"/>
      <c r="I42" s="38"/>
      <c r="K42" s="38"/>
      <c r="L42" s="38"/>
      <c r="M42" s="38"/>
      <c r="N42" s="38"/>
      <c r="P42" s="38"/>
      <c r="R42" s="45"/>
      <c r="S42" s="101" t="s">
        <v>95</v>
      </c>
      <c r="T42" s="101"/>
      <c r="U42" s="101"/>
      <c r="V42" s="101"/>
      <c r="W42" s="101"/>
      <c r="X42" s="101"/>
      <c r="Y42" s="101"/>
    </row>
    <row r="43" spans="1:25">
      <c r="A43" s="38"/>
      <c r="B43" s="38"/>
      <c r="C43" s="38"/>
      <c r="D43" s="38"/>
      <c r="F43" s="38"/>
      <c r="G43" s="38"/>
      <c r="H43" s="38"/>
      <c r="I43" s="38"/>
      <c r="K43" s="38"/>
      <c r="L43" s="38"/>
      <c r="M43" s="38"/>
      <c r="N43" s="38"/>
      <c r="P43" s="38"/>
      <c r="R43" s="45"/>
    </row>
    <row r="44" spans="1:25">
      <c r="A44" s="38"/>
      <c r="B44" s="38"/>
      <c r="C44" s="38"/>
      <c r="D44" s="38"/>
      <c r="F44" s="38"/>
      <c r="G44" s="38"/>
      <c r="H44" s="38"/>
      <c r="I44" s="38"/>
      <c r="K44" s="38"/>
      <c r="L44" s="38"/>
      <c r="M44" s="38"/>
      <c r="N44" s="38"/>
      <c r="P44" s="38"/>
      <c r="R44" s="45"/>
    </row>
    <row r="45" spans="1:25">
      <c r="A45" s="38"/>
      <c r="B45" s="38"/>
      <c r="C45" s="38"/>
      <c r="D45" s="38"/>
      <c r="F45" s="38"/>
      <c r="G45" s="38"/>
      <c r="H45" s="38"/>
      <c r="I45" s="38"/>
      <c r="K45" s="38"/>
      <c r="L45" s="38"/>
      <c r="M45" s="38"/>
      <c r="N45" s="38"/>
      <c r="P45" s="38"/>
      <c r="R45" s="45"/>
      <c r="S45" s="51" t="s">
        <v>96</v>
      </c>
    </row>
    <row r="46" spans="1:25">
      <c r="A46" s="38"/>
      <c r="B46" s="38"/>
      <c r="C46" s="38"/>
      <c r="D46" s="38"/>
      <c r="F46" s="38"/>
      <c r="G46" s="38"/>
      <c r="H46" s="38"/>
      <c r="I46" s="38"/>
      <c r="K46" s="38"/>
      <c r="L46" s="38"/>
      <c r="M46" s="38"/>
      <c r="N46" s="38"/>
      <c r="P46" s="38"/>
      <c r="R46" s="45"/>
    </row>
    <row r="47" spans="1:25">
      <c r="A47" s="38">
        <v>291</v>
      </c>
      <c r="B47" s="38">
        <v>321</v>
      </c>
      <c r="C47" s="38">
        <v>-509</v>
      </c>
      <c r="D47" s="38">
        <v>387</v>
      </c>
      <c r="F47" s="38">
        <v>574</v>
      </c>
      <c r="G47" s="38">
        <v>424</v>
      </c>
      <c r="H47" s="38">
        <v>1141</v>
      </c>
      <c r="I47" s="38">
        <v>1139</v>
      </c>
      <c r="K47" s="38">
        <v>1103</v>
      </c>
      <c r="L47" s="38">
        <v>1012</v>
      </c>
      <c r="M47" s="38">
        <v>2198</v>
      </c>
      <c r="N47" s="38">
        <v>2041</v>
      </c>
      <c r="P47" s="38">
        <v>1833</v>
      </c>
      <c r="R47" s="45"/>
      <c r="S47" s="44" t="s">
        <v>97</v>
      </c>
      <c r="T47" s="38">
        <v>109</v>
      </c>
      <c r="U47" s="38">
        <v>760</v>
      </c>
      <c r="V47" s="38">
        <v>490</v>
      </c>
      <c r="W47" s="38">
        <v>3278</v>
      </c>
      <c r="X47" s="38">
        <v>6354</v>
      </c>
    </row>
    <row r="48" spans="1:25">
      <c r="A48" s="38">
        <v>12963</v>
      </c>
      <c r="B48" s="38">
        <v>13525</v>
      </c>
      <c r="C48" s="38">
        <v>14756</v>
      </c>
      <c r="D48" s="38">
        <v>17773</v>
      </c>
      <c r="F48" s="38">
        <v>17694</v>
      </c>
      <c r="G48" s="38">
        <v>14909</v>
      </c>
      <c r="H48" s="38">
        <v>19383</v>
      </c>
      <c r="I48" s="38">
        <v>17940</v>
      </c>
      <c r="K48" s="38">
        <v>17135</v>
      </c>
      <c r="L48" s="38">
        <v>16199</v>
      </c>
      <c r="M48" s="38">
        <v>30427</v>
      </c>
      <c r="N48" s="38">
        <v>27158</v>
      </c>
      <c r="P48" s="38">
        <v>28520</v>
      </c>
      <c r="R48" s="45"/>
      <c r="S48" s="44" t="s">
        <v>5</v>
      </c>
      <c r="T48" s="38">
        <v>8579</v>
      </c>
      <c r="U48" s="38">
        <v>44049</v>
      </c>
      <c r="V48" s="38">
        <v>59017</v>
      </c>
      <c r="W48" s="38">
        <v>69926</v>
      </c>
      <c r="X48" s="38">
        <v>90919</v>
      </c>
    </row>
    <row r="49" spans="1:24">
      <c r="A49" s="38">
        <v>23388</v>
      </c>
      <c r="B49" s="38">
        <v>22177</v>
      </c>
      <c r="C49" s="38">
        <v>23511</v>
      </c>
      <c r="D49" s="38">
        <v>29439</v>
      </c>
      <c r="F49" s="38">
        <v>29831</v>
      </c>
      <c r="G49" s="38">
        <v>31379</v>
      </c>
      <c r="H49" s="38">
        <v>30050</v>
      </c>
      <c r="I49" s="38">
        <v>34856</v>
      </c>
      <c r="K49" s="38">
        <v>35597</v>
      </c>
      <c r="L49" s="38">
        <v>35119</v>
      </c>
      <c r="M49" s="38">
        <v>55785</v>
      </c>
      <c r="N49" s="38">
        <v>55909</v>
      </c>
      <c r="P49" s="38">
        <v>51220</v>
      </c>
      <c r="R49" s="45"/>
      <c r="S49" s="44" t="s">
        <v>6</v>
      </c>
      <c r="T49" s="38">
        <v>14772</v>
      </c>
      <c r="U49" s="38">
        <v>59314</v>
      </c>
      <c r="V49" s="38">
        <v>98515</v>
      </c>
      <c r="W49" s="38">
        <v>126116</v>
      </c>
      <c r="X49" s="38">
        <v>182410</v>
      </c>
    </row>
    <row r="50" spans="1:24">
      <c r="A50" s="38">
        <v>25669</v>
      </c>
      <c r="B50" s="38">
        <v>35908</v>
      </c>
      <c r="C50" s="38">
        <v>27824</v>
      </c>
      <c r="D50" s="38">
        <v>19152</v>
      </c>
      <c r="E50" s="38"/>
      <c r="F50" s="38">
        <v>34345</v>
      </c>
      <c r="G50" s="38">
        <v>31637</v>
      </c>
      <c r="H50" s="38">
        <v>40459</v>
      </c>
      <c r="I50" s="38">
        <v>44808</v>
      </c>
      <c r="J50" s="38"/>
      <c r="K50" s="38">
        <v>40749</v>
      </c>
      <c r="L50" s="38">
        <v>42539</v>
      </c>
      <c r="M50" s="38">
        <v>47208</v>
      </c>
      <c r="N50" s="38">
        <v>52695</v>
      </c>
      <c r="P50" s="38">
        <v>51732</v>
      </c>
      <c r="R50" s="45"/>
      <c r="S50" s="44" t="s">
        <v>7</v>
      </c>
      <c r="T50" s="38">
        <v>14473</v>
      </c>
      <c r="U50" s="38">
        <v>72482</v>
      </c>
      <c r="V50" s="38">
        <v>108553</v>
      </c>
      <c r="W50" s="38">
        <v>151249</v>
      </c>
      <c r="X50" s="38">
        <v>183191</v>
      </c>
    </row>
    <row r="51" spans="1:24" ht="15" thickBot="1">
      <c r="A51" s="53">
        <v>62311</v>
      </c>
      <c r="B51" s="53">
        <v>71931</v>
      </c>
      <c r="C51" s="53">
        <v>65582</v>
      </c>
      <c r="D51" s="53">
        <v>66751</v>
      </c>
      <c r="F51" s="53">
        <v>82444</v>
      </c>
      <c r="G51" s="53">
        <v>78349</v>
      </c>
      <c r="H51" s="53">
        <v>91033</v>
      </c>
      <c r="I51" s="53">
        <v>98743</v>
      </c>
      <c r="K51" s="53">
        <v>94584</v>
      </c>
      <c r="L51" s="53">
        <v>94869</v>
      </c>
      <c r="M51" s="53">
        <v>135618</v>
      </c>
      <c r="N51" s="53">
        <v>137803</v>
      </c>
      <c r="P51" s="53">
        <v>133305</v>
      </c>
      <c r="R51" s="45"/>
      <c r="S51" s="52" t="s">
        <v>98</v>
      </c>
      <c r="T51" s="62">
        <v>37933</v>
      </c>
      <c r="U51" s="62">
        <v>176605</v>
      </c>
      <c r="V51" s="62">
        <v>266575</v>
      </c>
      <c r="W51" s="62">
        <v>350569</v>
      </c>
      <c r="X51" s="62">
        <v>462874</v>
      </c>
    </row>
    <row r="52" spans="1:24" ht="15" thickTop="1">
      <c r="H52" s="38">
        <v>5452</v>
      </c>
      <c r="I52" s="38">
        <v>5280</v>
      </c>
      <c r="K52" s="38">
        <v>5163</v>
      </c>
      <c r="L52" s="38">
        <v>4415</v>
      </c>
      <c r="M52" s="38">
        <v>4958</v>
      </c>
      <c r="N52" s="38">
        <v>5026</v>
      </c>
      <c r="P52" s="38">
        <v>4430</v>
      </c>
      <c r="R52" s="45"/>
      <c r="S52" s="44" t="s">
        <v>121</v>
      </c>
      <c r="T52" s="38">
        <v>0</v>
      </c>
      <c r="U52" s="38">
        <v>0</v>
      </c>
      <c r="V52" s="38">
        <v>0</v>
      </c>
      <c r="W52" s="38">
        <v>10732</v>
      </c>
      <c r="X52" s="38">
        <v>19562</v>
      </c>
    </row>
    <row r="53" spans="1:24">
      <c r="R53" s="45"/>
    </row>
    <row r="54" spans="1:24">
      <c r="R54" s="45"/>
      <c r="S54" s="51" t="s">
        <v>115</v>
      </c>
    </row>
    <row r="55" spans="1:24">
      <c r="R55" s="45"/>
    </row>
    <row r="56" spans="1:24">
      <c r="A56" s="38">
        <v>45755</v>
      </c>
      <c r="B56" s="38">
        <v>45755</v>
      </c>
      <c r="C56" s="38">
        <v>45755</v>
      </c>
      <c r="D56" s="38">
        <v>45755</v>
      </c>
      <c r="F56" s="38">
        <v>45144</v>
      </c>
      <c r="G56" s="38">
        <v>43671</v>
      </c>
      <c r="H56" s="38">
        <v>43671</v>
      </c>
      <c r="I56" s="38">
        <v>43671</v>
      </c>
      <c r="K56" s="38">
        <v>43649</v>
      </c>
      <c r="L56" s="38">
        <v>43637</v>
      </c>
      <c r="M56" s="38">
        <v>43637</v>
      </c>
      <c r="N56" s="38">
        <v>43410</v>
      </c>
      <c r="P56" s="38">
        <v>42954</v>
      </c>
      <c r="R56" s="45"/>
      <c r="S56" s="44" t="s">
        <v>119</v>
      </c>
      <c r="T56" s="38">
        <v>0</v>
      </c>
      <c r="U56" s="38">
        <v>91175</v>
      </c>
      <c r="V56" s="38">
        <v>183020</v>
      </c>
      <c r="W56" s="38">
        <v>176157</v>
      </c>
      <c r="X56" s="38">
        <v>174333</v>
      </c>
    </row>
    <row r="57" spans="1:24">
      <c r="A57" s="59">
        <v>11677</v>
      </c>
      <c r="B57" s="59">
        <v>11677</v>
      </c>
      <c r="C57" s="59">
        <v>11677</v>
      </c>
      <c r="D57" s="59">
        <v>11677</v>
      </c>
      <c r="F57" s="59">
        <v>11677</v>
      </c>
      <c r="G57" s="59">
        <v>11677</v>
      </c>
      <c r="H57" s="59">
        <v>11677</v>
      </c>
      <c r="I57" s="59">
        <v>11677</v>
      </c>
      <c r="K57" s="59">
        <v>11677</v>
      </c>
      <c r="L57" s="59">
        <v>11677</v>
      </c>
      <c r="M57" s="59">
        <v>11677</v>
      </c>
      <c r="N57" s="59">
        <v>11997</v>
      </c>
      <c r="P57" s="59">
        <v>11997</v>
      </c>
      <c r="R57" s="45"/>
      <c r="S57" s="44" t="s">
        <v>120</v>
      </c>
      <c r="T57" s="38">
        <v>0</v>
      </c>
      <c r="U57" s="38">
        <v>25199</v>
      </c>
      <c r="V57" s="38">
        <v>46708</v>
      </c>
      <c r="W57" s="38">
        <v>46708</v>
      </c>
      <c r="X57" s="38">
        <v>47028</v>
      </c>
    </row>
    <row r="58" spans="1:24" ht="15" thickBot="1">
      <c r="A58" s="53">
        <v>57432</v>
      </c>
      <c r="B58" s="53">
        <v>57432</v>
      </c>
      <c r="C58" s="53">
        <v>57432</v>
      </c>
      <c r="D58" s="53">
        <v>57432</v>
      </c>
      <c r="F58" s="53">
        <v>56821</v>
      </c>
      <c r="G58" s="53">
        <v>55348</v>
      </c>
      <c r="H58" s="53">
        <v>55348</v>
      </c>
      <c r="I58" s="53">
        <v>55348</v>
      </c>
      <c r="K58" s="53">
        <v>55326</v>
      </c>
      <c r="L58" s="53">
        <v>55314</v>
      </c>
      <c r="M58" s="53">
        <v>55314</v>
      </c>
      <c r="N58" s="53">
        <v>55407</v>
      </c>
      <c r="P58" s="53">
        <v>54951</v>
      </c>
      <c r="R58" s="45"/>
      <c r="S58" s="52" t="s">
        <v>127</v>
      </c>
      <c r="T58" s="53">
        <v>0</v>
      </c>
      <c r="U58" s="53">
        <v>116374</v>
      </c>
      <c r="V58" s="53">
        <v>229728</v>
      </c>
      <c r="W58" s="53">
        <v>222865</v>
      </c>
      <c r="X58" s="53">
        <v>221361</v>
      </c>
    </row>
    <row r="59" spans="1:24" ht="15" thickTop="1">
      <c r="R59" s="45"/>
    </row>
    <row r="60" spans="1:24">
      <c r="R60" s="45"/>
      <c r="S60" s="51" t="s">
        <v>116</v>
      </c>
    </row>
    <row r="61" spans="1:24">
      <c r="R61" s="45"/>
    </row>
    <row r="62" spans="1:24">
      <c r="A62" s="38">
        <v>684349</v>
      </c>
      <c r="B62" s="38">
        <v>420091</v>
      </c>
      <c r="C62" s="38">
        <v>481149</v>
      </c>
      <c r="D62" s="38">
        <v>454431</v>
      </c>
      <c r="F62" s="38">
        <v>512227</v>
      </c>
      <c r="G62" s="38">
        <v>521699</v>
      </c>
      <c r="H62" s="38">
        <v>541209</v>
      </c>
      <c r="I62" s="38">
        <v>511931</v>
      </c>
      <c r="K62" s="38">
        <v>682019</v>
      </c>
      <c r="L62" s="38">
        <v>852817</v>
      </c>
      <c r="M62" s="38">
        <v>978219</v>
      </c>
      <c r="N62" s="38">
        <v>796505</v>
      </c>
      <c r="P62" s="38">
        <v>886470</v>
      </c>
      <c r="R62" s="45"/>
      <c r="S62" s="44" t="s">
        <v>117</v>
      </c>
      <c r="T62" s="32">
        <v>451172</v>
      </c>
      <c r="U62" s="32">
        <v>1811852</v>
      </c>
      <c r="V62" s="32">
        <v>2040020</v>
      </c>
      <c r="W62" s="32">
        <v>2087066</v>
      </c>
      <c r="X62" s="32">
        <v>3309560</v>
      </c>
    </row>
    <row r="63" spans="1:24">
      <c r="A63" s="59">
        <v>633043</v>
      </c>
      <c r="B63" s="59">
        <v>725014</v>
      </c>
      <c r="C63" s="59">
        <v>773032</v>
      </c>
      <c r="D63" s="59">
        <v>770271</v>
      </c>
      <c r="F63" s="59">
        <v>733791</v>
      </c>
      <c r="G63" s="59">
        <v>759854</v>
      </c>
      <c r="H63" s="59">
        <v>804993</v>
      </c>
      <c r="I63" s="59">
        <v>826656</v>
      </c>
      <c r="K63" s="59">
        <v>757203</v>
      </c>
      <c r="L63" s="59">
        <v>929773</v>
      </c>
      <c r="M63" s="59">
        <v>941912</v>
      </c>
      <c r="N63" s="59">
        <v>923397</v>
      </c>
      <c r="P63" s="59">
        <v>906480</v>
      </c>
      <c r="R63" s="45"/>
      <c r="S63" s="44" t="s">
        <v>118</v>
      </c>
      <c r="T63" s="32">
        <v>655517</v>
      </c>
      <c r="U63" s="32">
        <v>2504365</v>
      </c>
      <c r="V63" s="32">
        <v>2901360</v>
      </c>
      <c r="W63" s="32">
        <v>3125294</v>
      </c>
      <c r="X63" s="32">
        <v>3552285</v>
      </c>
    </row>
    <row r="64" spans="1:24" ht="15" thickBot="1">
      <c r="A64" s="53">
        <v>1317392</v>
      </c>
      <c r="B64" s="53">
        <v>1145105</v>
      </c>
      <c r="C64" s="53">
        <v>1254181</v>
      </c>
      <c r="D64" s="53">
        <v>1224702</v>
      </c>
      <c r="F64" s="53">
        <v>1246018</v>
      </c>
      <c r="G64" s="53">
        <v>1281553</v>
      </c>
      <c r="H64" s="53">
        <v>1346202</v>
      </c>
      <c r="I64" s="53">
        <v>1338587</v>
      </c>
      <c r="K64" s="53">
        <v>1439222</v>
      </c>
      <c r="L64" s="53">
        <v>1782590</v>
      </c>
      <c r="M64" s="53">
        <v>1920131</v>
      </c>
      <c r="N64" s="53">
        <v>1719902</v>
      </c>
      <c r="P64" s="53">
        <f>SUM(P62:P63)</f>
        <v>1792950</v>
      </c>
      <c r="R64" s="45"/>
      <c r="S64" s="52" t="s">
        <v>128</v>
      </c>
      <c r="T64" s="53">
        <v>1106689</v>
      </c>
      <c r="U64" s="53">
        <v>4316217</v>
      </c>
      <c r="V64" s="53">
        <v>4941380</v>
      </c>
      <c r="W64" s="53">
        <v>5212360</v>
      </c>
      <c r="X64" s="53">
        <v>6861845</v>
      </c>
    </row>
    <row r="65" spans="1:24" ht="15" thickTop="1">
      <c r="A65" s="58">
        <v>0</v>
      </c>
      <c r="B65" s="58">
        <v>0</v>
      </c>
      <c r="C65" s="58">
        <v>0</v>
      </c>
      <c r="D65" s="58">
        <v>0</v>
      </c>
      <c r="E65" s="58">
        <v>0</v>
      </c>
      <c r="F65" s="58">
        <v>0</v>
      </c>
      <c r="G65" s="58">
        <v>0</v>
      </c>
      <c r="H65" s="58">
        <v>0</v>
      </c>
      <c r="I65" s="58">
        <v>0</v>
      </c>
      <c r="J65" s="58">
        <v>0</v>
      </c>
      <c r="K65" s="58">
        <v>0</v>
      </c>
      <c r="L65" s="58">
        <v>0</v>
      </c>
      <c r="M65" s="58">
        <v>0</v>
      </c>
      <c r="N65" s="58">
        <v>0</v>
      </c>
      <c r="P65" s="58">
        <v>0</v>
      </c>
      <c r="R65" s="45"/>
      <c r="T65" s="58">
        <v>0</v>
      </c>
      <c r="U65" s="58">
        <v>0</v>
      </c>
      <c r="V65" s="58">
        <v>0</v>
      </c>
      <c r="W65" s="58">
        <v>0</v>
      </c>
      <c r="X65" s="58">
        <v>0</v>
      </c>
    </row>
  </sheetData>
  <mergeCells count="2">
    <mergeCell ref="S40:Y40"/>
    <mergeCell ref="S42:Y42"/>
  </mergeCells>
  <phoneticPr fontId="4" type="noConversion"/>
  <pageMargins left="0.70866141732283472" right="0.70866141732283472" top="0.74803149606299213" bottom="0.74803149606299213" header="0.31496062992125984" footer="0.31496062992125984"/>
  <pageSetup paperSize="9" scale="70" orientation="landscape" r:id="rId1"/>
  <ignoredErrors>
    <ignoredError sqref="P23 P38 P6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showGridLines="0" workbookViewId="0">
      <pane ySplit="4" topLeftCell="A5" activePane="bottomLeft" state="frozen"/>
      <selection pane="bottomLeft"/>
    </sheetView>
  </sheetViews>
  <sheetFormatPr defaultColWidth="9" defaultRowHeight="14.5"/>
  <cols>
    <col min="1" max="4" width="9" style="28" customWidth="1"/>
    <col min="5" max="5" width="1" style="28" customWidth="1"/>
    <col min="6" max="9" width="10" style="28" customWidth="1"/>
    <col min="10" max="10" width="1" style="28" customWidth="1"/>
    <col min="11" max="11" width="10" style="28" customWidth="1"/>
    <col min="12" max="12" width="10.08984375" style="28" customWidth="1"/>
    <col min="13" max="14" width="10.36328125" style="28" customWidth="1"/>
    <col min="15" max="15" width="2.90625" style="28" customWidth="1"/>
    <col min="16" max="16" width="10.36328125" style="28" customWidth="1"/>
    <col min="17" max="17" width="2.90625" style="28" customWidth="1"/>
    <col min="18" max="18" width="3.08984375" style="28" customWidth="1"/>
    <col min="19" max="19" width="76.08984375" style="28" customWidth="1"/>
    <col min="20" max="22" width="11.26953125" style="28" bestFit="1" customWidth="1"/>
    <col min="23" max="16384" width="9" style="28"/>
  </cols>
  <sheetData>
    <row r="1" spans="1:22">
      <c r="A1" s="50" t="s">
        <v>59</v>
      </c>
      <c r="G1" s="50"/>
      <c r="H1" s="50"/>
      <c r="I1" s="50"/>
      <c r="J1" s="50"/>
      <c r="K1" s="50"/>
      <c r="L1" s="50"/>
      <c r="M1" s="50"/>
      <c r="N1" s="50"/>
      <c r="O1" s="50"/>
      <c r="P1" s="50"/>
      <c r="Q1" s="50"/>
      <c r="R1" s="50"/>
      <c r="S1" s="50" t="s">
        <v>58</v>
      </c>
    </row>
    <row r="2" spans="1:22">
      <c r="A2" s="28" t="s">
        <v>101</v>
      </c>
      <c r="G2" s="55"/>
      <c r="H2" s="55"/>
      <c r="I2" s="55"/>
      <c r="J2" s="55"/>
      <c r="K2" s="55"/>
      <c r="L2" s="55"/>
      <c r="M2" s="55"/>
      <c r="N2" s="55"/>
      <c r="O2" s="55"/>
      <c r="P2" s="55"/>
      <c r="Q2" s="55"/>
      <c r="R2" s="55"/>
      <c r="S2" s="55" t="s">
        <v>100</v>
      </c>
    </row>
    <row r="3" spans="1:22" ht="15" thickBot="1">
      <c r="A3" s="30" t="s">
        <v>77</v>
      </c>
      <c r="B3" s="30" t="s">
        <v>78</v>
      </c>
      <c r="C3" s="30" t="s">
        <v>79</v>
      </c>
      <c r="D3" s="30" t="s">
        <v>80</v>
      </c>
      <c r="F3" s="30" t="s">
        <v>77</v>
      </c>
      <c r="G3" s="30" t="s">
        <v>78</v>
      </c>
      <c r="H3" s="30" t="s">
        <v>79</v>
      </c>
      <c r="I3" s="30" t="s">
        <v>80</v>
      </c>
      <c r="J3" s="56"/>
      <c r="K3" s="30" t="s">
        <v>77</v>
      </c>
      <c r="L3" s="30" t="s">
        <v>78</v>
      </c>
      <c r="M3" s="30" t="s">
        <v>79</v>
      </c>
      <c r="N3" s="30" t="s">
        <v>80</v>
      </c>
      <c r="O3" s="56"/>
      <c r="P3" s="30" t="s">
        <v>77</v>
      </c>
      <c r="Q3" s="56"/>
      <c r="R3" s="56"/>
      <c r="S3" s="56"/>
      <c r="T3" s="86" t="s">
        <v>84</v>
      </c>
      <c r="U3" s="86" t="s">
        <v>84</v>
      </c>
      <c r="V3" s="86" t="s">
        <v>84</v>
      </c>
    </row>
    <row r="4" spans="1:22" ht="15" thickBot="1">
      <c r="A4" s="48" t="s">
        <v>81</v>
      </c>
      <c r="B4" s="48" t="s">
        <v>81</v>
      </c>
      <c r="C4" s="48" t="s">
        <v>81</v>
      </c>
      <c r="D4" s="48" t="s">
        <v>81</v>
      </c>
      <c r="F4" s="48" t="s">
        <v>82</v>
      </c>
      <c r="G4" s="48" t="s">
        <v>82</v>
      </c>
      <c r="H4" s="48" t="s">
        <v>82</v>
      </c>
      <c r="I4" s="48" t="s">
        <v>82</v>
      </c>
      <c r="J4" s="50"/>
      <c r="K4" s="48" t="s">
        <v>83</v>
      </c>
      <c r="L4" s="48" t="s">
        <v>83</v>
      </c>
      <c r="M4" s="48" t="s">
        <v>83</v>
      </c>
      <c r="N4" s="48" t="s">
        <v>83</v>
      </c>
      <c r="O4" s="50"/>
      <c r="P4" s="48" t="s">
        <v>252</v>
      </c>
      <c r="Q4" s="50"/>
      <c r="R4" s="50"/>
      <c r="S4" s="50" t="s">
        <v>59</v>
      </c>
      <c r="T4" s="81" t="s">
        <v>81</v>
      </c>
      <c r="U4" s="81" t="s">
        <v>85</v>
      </c>
      <c r="V4" s="81" t="s">
        <v>86</v>
      </c>
    </row>
    <row r="5" spans="1:22">
      <c r="A5" s="31" t="s">
        <v>87</v>
      </c>
      <c r="B5" s="31" t="s">
        <v>87</v>
      </c>
      <c r="C5" s="31" t="s">
        <v>87</v>
      </c>
      <c r="D5" s="31" t="s">
        <v>87</v>
      </c>
      <c r="F5" s="31" t="s">
        <v>87</v>
      </c>
      <c r="G5" s="31" t="s">
        <v>87</v>
      </c>
      <c r="H5" s="31" t="s">
        <v>87</v>
      </c>
      <c r="I5" s="31" t="s">
        <v>87</v>
      </c>
      <c r="K5" s="31" t="s">
        <v>87</v>
      </c>
      <c r="L5" s="31" t="s">
        <v>87</v>
      </c>
      <c r="M5" s="31" t="s">
        <v>87</v>
      </c>
      <c r="N5" s="31" t="s">
        <v>87</v>
      </c>
      <c r="P5" s="31" t="s">
        <v>87</v>
      </c>
      <c r="R5" s="45"/>
      <c r="T5" s="31" t="s">
        <v>87</v>
      </c>
      <c r="U5" s="31" t="s">
        <v>87</v>
      </c>
      <c r="V5" s="31" t="s">
        <v>87</v>
      </c>
    </row>
    <row r="6" spans="1:22">
      <c r="R6" s="45"/>
    </row>
    <row r="7" spans="1:22">
      <c r="A7" s="22">
        <v>-333774</v>
      </c>
      <c r="B7" s="22">
        <v>230705</v>
      </c>
      <c r="C7" s="22">
        <v>143247</v>
      </c>
      <c r="D7" s="22">
        <v>193529</v>
      </c>
      <c r="E7" s="38">
        <v>0</v>
      </c>
      <c r="F7" s="22">
        <v>77911</v>
      </c>
      <c r="G7" s="22">
        <v>582412</v>
      </c>
      <c r="H7" s="22">
        <v>522429</v>
      </c>
      <c r="I7" s="22">
        <v>613713</v>
      </c>
      <c r="K7" s="22">
        <v>266805</v>
      </c>
      <c r="L7" s="22">
        <v>742929</v>
      </c>
      <c r="M7" s="22">
        <v>670552</v>
      </c>
      <c r="N7" s="22">
        <v>706375</v>
      </c>
      <c r="P7" s="22">
        <v>281307</v>
      </c>
      <c r="R7" s="45"/>
      <c r="S7" s="49" t="s">
        <v>102</v>
      </c>
      <c r="T7" s="91">
        <v>233707</v>
      </c>
      <c r="U7" s="91">
        <v>1796465</v>
      </c>
      <c r="V7" s="91">
        <v>2386661</v>
      </c>
    </row>
    <row r="8" spans="1:22">
      <c r="A8" s="22">
        <v>62311</v>
      </c>
      <c r="B8" s="22">
        <v>71931</v>
      </c>
      <c r="C8" s="22">
        <v>65582</v>
      </c>
      <c r="D8" s="22">
        <v>66751</v>
      </c>
      <c r="F8" s="22">
        <v>82444</v>
      </c>
      <c r="G8" s="22">
        <v>78349</v>
      </c>
      <c r="H8" s="22">
        <v>85581</v>
      </c>
      <c r="I8" s="22">
        <v>93463</v>
      </c>
      <c r="K8" s="22">
        <v>89421</v>
      </c>
      <c r="L8" s="22">
        <v>90454</v>
      </c>
      <c r="M8" s="22">
        <v>130660</v>
      </c>
      <c r="N8" s="22">
        <v>132777</v>
      </c>
      <c r="P8" s="22">
        <v>128875</v>
      </c>
      <c r="R8" s="45"/>
      <c r="S8" s="28" t="s">
        <v>108</v>
      </c>
      <c r="T8" s="22">
        <v>266575</v>
      </c>
      <c r="U8" s="22">
        <v>339837</v>
      </c>
      <c r="V8" s="22">
        <v>443312</v>
      </c>
    </row>
    <row r="9" spans="1:22">
      <c r="A9" s="22">
        <v>57432</v>
      </c>
      <c r="B9" s="22">
        <v>57432</v>
      </c>
      <c r="C9" s="22">
        <v>57432</v>
      </c>
      <c r="D9" s="22">
        <v>57432</v>
      </c>
      <c r="F9" s="22">
        <v>56821</v>
      </c>
      <c r="G9" s="22">
        <v>55348</v>
      </c>
      <c r="H9" s="22">
        <v>55348</v>
      </c>
      <c r="I9" s="22">
        <v>55348</v>
      </c>
      <c r="K9" s="22">
        <v>55326</v>
      </c>
      <c r="L9" s="22">
        <v>55314</v>
      </c>
      <c r="M9" s="22">
        <v>55314</v>
      </c>
      <c r="N9" s="22">
        <v>55407</v>
      </c>
      <c r="P9" s="22">
        <v>54951</v>
      </c>
      <c r="R9" s="45"/>
      <c r="S9" s="28" t="s">
        <v>103</v>
      </c>
      <c r="T9" s="22">
        <v>229728</v>
      </c>
      <c r="U9" s="22">
        <v>222865</v>
      </c>
      <c r="V9" s="22">
        <v>221361</v>
      </c>
    </row>
    <row r="10" spans="1:22" ht="15" thickBot="1">
      <c r="A10" s="90">
        <v>-214031</v>
      </c>
      <c r="B10" s="90">
        <v>360068</v>
      </c>
      <c r="C10" s="90">
        <v>266261</v>
      </c>
      <c r="D10" s="90">
        <v>317712</v>
      </c>
      <c r="E10" s="22"/>
      <c r="F10" s="90">
        <v>217176</v>
      </c>
      <c r="G10" s="90">
        <v>716109</v>
      </c>
      <c r="H10" s="90">
        <v>663358</v>
      </c>
      <c r="I10" s="90">
        <v>762524</v>
      </c>
      <c r="J10" s="22"/>
      <c r="K10" s="90">
        <v>411552</v>
      </c>
      <c r="L10" s="90">
        <v>888697</v>
      </c>
      <c r="M10" s="90">
        <v>856526</v>
      </c>
      <c r="N10" s="90">
        <v>894559</v>
      </c>
      <c r="P10" s="90">
        <f>SUM(P7:P9)</f>
        <v>465133</v>
      </c>
      <c r="R10" s="45"/>
      <c r="S10" s="49" t="s">
        <v>104</v>
      </c>
      <c r="T10" s="92">
        <v>730010</v>
      </c>
      <c r="U10" s="92">
        <v>2359167</v>
      </c>
      <c r="V10" s="92">
        <v>3051334</v>
      </c>
    </row>
    <row r="11" spans="1:22" ht="15" thickTop="1">
      <c r="A11" s="22"/>
      <c r="B11" s="22"/>
      <c r="C11" s="22"/>
      <c r="D11" s="22"/>
      <c r="E11" s="22"/>
      <c r="F11" s="22"/>
      <c r="G11" s="22"/>
      <c r="H11" s="22"/>
      <c r="I11" s="22"/>
      <c r="J11" s="22"/>
      <c r="K11" s="22"/>
      <c r="L11" s="22"/>
      <c r="M11" s="22"/>
      <c r="N11" s="22"/>
      <c r="P11" s="22"/>
      <c r="R11" s="46"/>
      <c r="T11" s="22"/>
      <c r="U11" s="22"/>
      <c r="V11" s="22"/>
    </row>
    <row r="12" spans="1:22">
      <c r="A12" s="22"/>
      <c r="B12" s="22"/>
      <c r="C12" s="22"/>
      <c r="D12" s="22"/>
      <c r="E12" s="22"/>
      <c r="F12" s="22"/>
      <c r="G12" s="22"/>
      <c r="H12" s="22"/>
      <c r="I12" s="22"/>
      <c r="J12" s="22"/>
      <c r="K12" s="22"/>
      <c r="L12" s="22"/>
      <c r="M12" s="22"/>
      <c r="N12" s="22"/>
      <c r="P12" s="22"/>
      <c r="R12" s="45"/>
      <c r="T12" s="22"/>
      <c r="U12" s="22"/>
      <c r="V12" s="22"/>
    </row>
    <row r="13" spans="1:22">
      <c r="A13" s="22">
        <v>-536470</v>
      </c>
      <c r="B13" s="22">
        <v>90103</v>
      </c>
      <c r="C13" s="22">
        <v>-199424</v>
      </c>
      <c r="D13" s="22">
        <v>-137973</v>
      </c>
      <c r="E13" s="22"/>
      <c r="F13" s="22">
        <v>-21517</v>
      </c>
      <c r="G13" s="22">
        <v>539271</v>
      </c>
      <c r="H13" s="22">
        <v>353257</v>
      </c>
      <c r="I13" s="22">
        <v>414057</v>
      </c>
      <c r="J13" s="22"/>
      <c r="K13" s="22">
        <v>174575</v>
      </c>
      <c r="L13" s="22">
        <v>685320</v>
      </c>
      <c r="M13" s="22">
        <v>726164</v>
      </c>
      <c r="N13" s="22">
        <v>410936</v>
      </c>
      <c r="P13" s="22">
        <v>698150</v>
      </c>
      <c r="R13" s="45"/>
      <c r="S13" s="49" t="s">
        <v>105</v>
      </c>
      <c r="T13" s="91">
        <v>-783764</v>
      </c>
      <c r="U13" s="91">
        <v>1285068</v>
      </c>
      <c r="V13" s="91">
        <v>1996995</v>
      </c>
    </row>
    <row r="14" spans="1:22">
      <c r="A14" s="22">
        <v>62311</v>
      </c>
      <c r="B14" s="22">
        <v>71931</v>
      </c>
      <c r="C14" s="22">
        <v>65582</v>
      </c>
      <c r="D14" s="22">
        <v>66751</v>
      </c>
      <c r="E14" s="22"/>
      <c r="F14" s="22">
        <v>82444</v>
      </c>
      <c r="G14" s="22">
        <v>78349</v>
      </c>
      <c r="H14" s="22">
        <v>85581</v>
      </c>
      <c r="I14" s="22">
        <v>93463</v>
      </c>
      <c r="J14" s="22"/>
      <c r="K14" s="22">
        <v>89421</v>
      </c>
      <c r="L14" s="22">
        <v>90454</v>
      </c>
      <c r="M14" s="22">
        <v>130660</v>
      </c>
      <c r="N14" s="22">
        <v>132777</v>
      </c>
      <c r="P14" s="22">
        <v>128875</v>
      </c>
      <c r="R14" s="45"/>
      <c r="S14" s="28" t="s">
        <v>123</v>
      </c>
      <c r="T14" s="22">
        <v>266575</v>
      </c>
      <c r="U14" s="22">
        <v>339837</v>
      </c>
      <c r="V14" s="22">
        <v>443312</v>
      </c>
    </row>
    <row r="15" spans="1:22">
      <c r="A15" s="22">
        <v>-4</v>
      </c>
      <c r="B15" s="22">
        <v>-147</v>
      </c>
      <c r="C15" s="22">
        <v>0</v>
      </c>
      <c r="D15" s="22">
        <v>0</v>
      </c>
      <c r="E15" s="22"/>
      <c r="F15" s="22">
        <v>0</v>
      </c>
      <c r="G15" s="22">
        <v>0</v>
      </c>
      <c r="H15" s="22">
        <v>0</v>
      </c>
      <c r="I15" s="22">
        <v>0</v>
      </c>
      <c r="J15" s="22"/>
      <c r="K15" s="22">
        <v>0</v>
      </c>
      <c r="L15" s="22">
        <v>0</v>
      </c>
      <c r="M15" s="22">
        <v>0</v>
      </c>
      <c r="N15" s="22">
        <v>0</v>
      </c>
      <c r="P15" s="22">
        <v>0</v>
      </c>
      <c r="R15" s="45"/>
      <c r="S15" s="28" t="s">
        <v>244</v>
      </c>
      <c r="T15" s="22">
        <v>-151</v>
      </c>
      <c r="U15" s="22">
        <v>0</v>
      </c>
      <c r="V15" s="22">
        <v>0</v>
      </c>
    </row>
    <row r="16" spans="1:22">
      <c r="A16" s="22">
        <v>57432</v>
      </c>
      <c r="B16" s="22">
        <v>57432</v>
      </c>
      <c r="C16" s="22">
        <v>57432</v>
      </c>
      <c r="D16" s="22">
        <v>57432</v>
      </c>
      <c r="E16" s="22"/>
      <c r="F16" s="22">
        <v>56821</v>
      </c>
      <c r="G16" s="22">
        <v>55348</v>
      </c>
      <c r="H16" s="22">
        <v>55348</v>
      </c>
      <c r="I16" s="22">
        <v>55348</v>
      </c>
      <c r="J16" s="22"/>
      <c r="K16" s="22">
        <v>55326</v>
      </c>
      <c r="L16" s="22">
        <v>55314</v>
      </c>
      <c r="M16" s="22">
        <v>55314</v>
      </c>
      <c r="N16" s="22">
        <v>55407</v>
      </c>
      <c r="P16" s="22">
        <v>54951</v>
      </c>
      <c r="R16" s="45"/>
      <c r="S16" s="28" t="s">
        <v>103</v>
      </c>
      <c r="T16" s="22">
        <v>229728</v>
      </c>
      <c r="U16" s="22">
        <v>222865</v>
      </c>
      <c r="V16" s="22">
        <v>221361</v>
      </c>
    </row>
    <row r="17" spans="1:34">
      <c r="A17" s="22">
        <v>0</v>
      </c>
      <c r="B17" s="22">
        <v>0</v>
      </c>
      <c r="C17" s="22">
        <v>0</v>
      </c>
      <c r="D17" s="22">
        <v>0</v>
      </c>
      <c r="E17" s="22"/>
      <c r="F17" s="22">
        <v>0</v>
      </c>
      <c r="G17" s="22">
        <v>0</v>
      </c>
      <c r="H17" s="22">
        <v>0</v>
      </c>
      <c r="I17" s="22">
        <v>0</v>
      </c>
      <c r="J17" s="22"/>
      <c r="K17" s="22">
        <v>0</v>
      </c>
      <c r="L17" s="22">
        <v>0</v>
      </c>
      <c r="M17" s="22">
        <v>-67450</v>
      </c>
      <c r="N17" s="22">
        <v>206700</v>
      </c>
      <c r="P17" s="22">
        <v>-508950</v>
      </c>
      <c r="R17" s="45"/>
      <c r="S17" s="28" t="s">
        <v>106</v>
      </c>
      <c r="T17" s="22">
        <v>0</v>
      </c>
      <c r="U17" s="22">
        <v>0</v>
      </c>
      <c r="V17" s="22">
        <v>139250</v>
      </c>
    </row>
    <row r="18" spans="1:34">
      <c r="A18" s="22">
        <v>392</v>
      </c>
      <c r="B18" s="22">
        <v>385</v>
      </c>
      <c r="C18" s="22">
        <v>72594</v>
      </c>
      <c r="D18" s="22">
        <v>5455</v>
      </c>
      <c r="E18" s="22"/>
      <c r="F18" s="22">
        <v>2191</v>
      </c>
      <c r="G18" s="22">
        <v>2166</v>
      </c>
      <c r="H18" s="22">
        <v>-1972</v>
      </c>
      <c r="I18" s="22">
        <v>-292</v>
      </c>
      <c r="J18" s="22"/>
      <c r="K18" s="22">
        <v>-16</v>
      </c>
      <c r="L18" s="22">
        <v>8.2870579171697951</v>
      </c>
      <c r="M18" s="22">
        <v>8.4817044906494576</v>
      </c>
      <c r="N18" s="22">
        <v>14.325109874025721</v>
      </c>
      <c r="P18" s="22">
        <v>9</v>
      </c>
      <c r="R18" s="45"/>
      <c r="S18" s="28" t="s">
        <v>124</v>
      </c>
      <c r="T18" s="22">
        <v>78826</v>
      </c>
      <c r="U18" s="22">
        <v>2094</v>
      </c>
      <c r="V18" s="22">
        <v>15.093872281844973</v>
      </c>
    </row>
    <row r="19" spans="1:34">
      <c r="A19" s="22">
        <v>-14358</v>
      </c>
      <c r="B19" s="22">
        <v>-6370</v>
      </c>
      <c r="C19" s="22">
        <v>-14358</v>
      </c>
      <c r="D19" s="22">
        <v>-14358</v>
      </c>
      <c r="E19" s="22"/>
      <c r="F19" s="22">
        <v>-14205</v>
      </c>
      <c r="G19" s="22">
        <v>-13556</v>
      </c>
      <c r="H19" s="22">
        <v>-13556</v>
      </c>
      <c r="I19" s="22">
        <v>-13555</v>
      </c>
      <c r="J19" s="22"/>
      <c r="K19" s="22">
        <v>-13556</v>
      </c>
      <c r="L19" s="22">
        <v>-13556</v>
      </c>
      <c r="M19" s="22">
        <v>-1218</v>
      </c>
      <c r="N19" s="22">
        <v>-49519</v>
      </c>
      <c r="P19" s="22">
        <f>'[1]PL 20F'!$N$88+'[1]PL 20F'!$N$94</f>
        <v>62877.5</v>
      </c>
      <c r="R19" s="46"/>
      <c r="S19" s="28" t="s">
        <v>109</v>
      </c>
      <c r="T19" s="22">
        <v>-49444</v>
      </c>
      <c r="U19" s="22">
        <v>-54872</v>
      </c>
      <c r="V19" s="22">
        <v>-77849</v>
      </c>
    </row>
    <row r="20" spans="1:34">
      <c r="A20" s="22">
        <v>84177</v>
      </c>
      <c r="B20" s="22">
        <v>0</v>
      </c>
      <c r="C20" s="22">
        <v>0</v>
      </c>
      <c r="D20" s="22">
        <v>0</v>
      </c>
      <c r="E20" s="22"/>
      <c r="F20" s="22">
        <v>0</v>
      </c>
      <c r="G20" s="22">
        <v>0</v>
      </c>
      <c r="H20" s="22">
        <v>0</v>
      </c>
      <c r="I20" s="22">
        <v>0</v>
      </c>
      <c r="J20" s="22"/>
      <c r="K20" s="22">
        <v>0</v>
      </c>
      <c r="L20" s="22">
        <v>0</v>
      </c>
      <c r="M20" s="22">
        <v>0</v>
      </c>
      <c r="N20" s="22">
        <v>0</v>
      </c>
      <c r="P20" s="22">
        <v>0</v>
      </c>
      <c r="R20" s="46"/>
      <c r="S20" s="28" t="s">
        <v>125</v>
      </c>
      <c r="T20" s="22">
        <v>84177</v>
      </c>
      <c r="U20" s="22">
        <v>0</v>
      </c>
      <c r="V20" s="22">
        <v>0</v>
      </c>
    </row>
    <row r="21" spans="1:34">
      <c r="A21" s="22">
        <v>0</v>
      </c>
      <c r="B21" s="22">
        <v>-79581</v>
      </c>
      <c r="C21" s="22">
        <v>0</v>
      </c>
      <c r="D21" s="22">
        <v>0</v>
      </c>
      <c r="E21" s="22"/>
      <c r="F21" s="22">
        <v>0</v>
      </c>
      <c r="G21" s="22">
        <v>0</v>
      </c>
      <c r="H21" s="22">
        <v>0</v>
      </c>
      <c r="I21" s="22">
        <v>0</v>
      </c>
      <c r="J21" s="22"/>
      <c r="K21" s="22">
        <v>0</v>
      </c>
      <c r="L21" s="22">
        <v>0</v>
      </c>
      <c r="M21" s="22">
        <v>0</v>
      </c>
      <c r="N21" s="22">
        <v>0</v>
      </c>
      <c r="P21" s="22">
        <v>0</v>
      </c>
      <c r="R21" s="46"/>
      <c r="S21" s="28" t="s">
        <v>245</v>
      </c>
      <c r="T21" s="22">
        <v>-79581</v>
      </c>
      <c r="U21" s="22">
        <v>0</v>
      </c>
      <c r="V21" s="22">
        <v>0</v>
      </c>
    </row>
    <row r="22" spans="1:34" ht="15" thickBot="1">
      <c r="A22" s="90">
        <v>-346520</v>
      </c>
      <c r="B22" s="90">
        <v>133753</v>
      </c>
      <c r="C22" s="90">
        <v>-18174</v>
      </c>
      <c r="D22" s="90">
        <v>-22693</v>
      </c>
      <c r="E22" s="22"/>
      <c r="F22" s="90">
        <v>105734</v>
      </c>
      <c r="G22" s="90">
        <v>661578</v>
      </c>
      <c r="H22" s="90">
        <v>478658</v>
      </c>
      <c r="I22" s="90">
        <v>549021</v>
      </c>
      <c r="J22" s="22"/>
      <c r="K22" s="90">
        <v>305750</v>
      </c>
      <c r="L22" s="90">
        <v>817540.28705791722</v>
      </c>
      <c r="M22" s="90">
        <v>843478.48170449061</v>
      </c>
      <c r="N22" s="90">
        <v>756315.32510987401</v>
      </c>
      <c r="P22" s="90">
        <f>SUM(P13:P21)</f>
        <v>435912.5</v>
      </c>
      <c r="R22" s="45"/>
      <c r="S22" s="49" t="s">
        <v>107</v>
      </c>
      <c r="T22" s="92">
        <v>-253634</v>
      </c>
      <c r="U22" s="92">
        <v>1794992</v>
      </c>
      <c r="V22" s="92">
        <v>2723084.0938722817</v>
      </c>
    </row>
    <row r="23" spans="1:34" ht="15" thickTop="1">
      <c r="R23" s="45"/>
    </row>
    <row r="24" spans="1:34" ht="15" customHeight="1">
      <c r="R24" s="45"/>
      <c r="S24" s="102" t="s">
        <v>122</v>
      </c>
      <c r="T24" s="102"/>
      <c r="U24" s="102"/>
      <c r="V24" s="102"/>
      <c r="W24" s="102"/>
      <c r="X24" s="102"/>
      <c r="Y24" s="102"/>
      <c r="Z24" s="102"/>
      <c r="AA24" s="102"/>
      <c r="AB24" s="102"/>
      <c r="AC24" s="102"/>
      <c r="AD24" s="102"/>
      <c r="AE24" s="57"/>
      <c r="AF24" s="57"/>
      <c r="AG24" s="57"/>
      <c r="AH24" s="57"/>
    </row>
    <row r="25" spans="1:34">
      <c r="R25" s="45"/>
      <c r="S25" s="102"/>
      <c r="T25" s="102"/>
      <c r="U25" s="102"/>
      <c r="V25" s="102"/>
      <c r="W25" s="102"/>
      <c r="X25" s="102"/>
      <c r="Y25" s="102"/>
      <c r="Z25" s="102"/>
      <c r="AA25" s="102"/>
      <c r="AB25" s="102"/>
      <c r="AC25" s="102"/>
      <c r="AD25" s="102"/>
      <c r="AE25" s="57"/>
      <c r="AF25" s="57"/>
      <c r="AG25" s="57"/>
      <c r="AH25" s="57"/>
    </row>
    <row r="26" spans="1:34">
      <c r="R26" s="45"/>
      <c r="S26" s="102"/>
      <c r="T26" s="102"/>
      <c r="U26" s="102"/>
      <c r="V26" s="102"/>
      <c r="W26" s="102"/>
      <c r="X26" s="102"/>
      <c r="Y26" s="102"/>
      <c r="Z26" s="102"/>
      <c r="AA26" s="102"/>
      <c r="AB26" s="102"/>
      <c r="AC26" s="102"/>
      <c r="AD26" s="102"/>
      <c r="AE26" s="57"/>
      <c r="AF26" s="57"/>
      <c r="AG26" s="57"/>
      <c r="AH26" s="57"/>
    </row>
    <row r="27" spans="1:34">
      <c r="R27" s="45"/>
      <c r="S27" s="99" t="s">
        <v>110</v>
      </c>
    </row>
    <row r="28" spans="1:34">
      <c r="R28" s="45"/>
    </row>
    <row r="29" spans="1:34">
      <c r="R29" s="45"/>
    </row>
    <row r="30" spans="1:34">
      <c r="A30" s="66">
        <v>-0.221</v>
      </c>
      <c r="B30" s="66">
        <v>0.11899999999999999</v>
      </c>
      <c r="C30" s="66">
        <v>7.0000000000000007E-2</v>
      </c>
      <c r="D30" s="66">
        <v>9.1999999999999998E-2</v>
      </c>
      <c r="E30" s="66"/>
      <c r="F30" s="66">
        <v>3.9E-2</v>
      </c>
      <c r="G30" s="66">
        <v>0.22500000000000001</v>
      </c>
      <c r="H30" s="66">
        <v>0.192</v>
      </c>
      <c r="I30" s="66">
        <v>0.222</v>
      </c>
      <c r="J30" s="66"/>
      <c r="K30" s="66">
        <v>0.108</v>
      </c>
      <c r="L30" s="66">
        <v>0.217</v>
      </c>
      <c r="M30" s="66">
        <v>0.185</v>
      </c>
      <c r="N30" s="66">
        <v>0.19600000000000001</v>
      </c>
      <c r="O30" s="66"/>
      <c r="P30" s="66">
        <v>9.2999999999999999E-2</v>
      </c>
      <c r="Q30" s="66"/>
      <c r="R30" s="45"/>
      <c r="S30" s="49" t="s">
        <v>111</v>
      </c>
      <c r="T30" s="67">
        <v>3.1E-2</v>
      </c>
      <c r="U30" s="67">
        <v>0.17799999999999999</v>
      </c>
      <c r="V30" s="67">
        <v>0.182</v>
      </c>
    </row>
    <row r="31" spans="1:34">
      <c r="A31" s="66">
        <v>4.1000000000000002E-2</v>
      </c>
      <c r="B31" s="66">
        <v>3.6999999999999998E-2</v>
      </c>
      <c r="C31" s="66">
        <v>3.2000000000000001E-2</v>
      </c>
      <c r="D31" s="66">
        <v>3.2000000000000001E-2</v>
      </c>
      <c r="E31" s="66"/>
      <c r="F31" s="66">
        <v>4.1000000000000002E-2</v>
      </c>
      <c r="G31" s="66">
        <v>0.03</v>
      </c>
      <c r="H31" s="66">
        <v>3.1E-2</v>
      </c>
      <c r="I31" s="66">
        <v>3.4000000000000002E-2</v>
      </c>
      <c r="J31" s="66"/>
      <c r="K31" s="66">
        <v>3.5999999999999997E-2</v>
      </c>
      <c r="L31" s="66">
        <v>2.7E-2</v>
      </c>
      <c r="M31" s="66">
        <v>3.5999999999999997E-2</v>
      </c>
      <c r="N31" s="66">
        <v>3.6999999999999998E-2</v>
      </c>
      <c r="O31" s="66"/>
      <c r="P31" s="66">
        <v>4.3020430261276055E-2</v>
      </c>
      <c r="Q31" s="66"/>
      <c r="R31" s="45"/>
      <c r="S31" s="28" t="s">
        <v>123</v>
      </c>
      <c r="T31" s="66">
        <v>3.5000000000000003E-2</v>
      </c>
      <c r="U31" s="66">
        <v>3.4000000000000002E-2</v>
      </c>
      <c r="V31" s="66">
        <v>3.4000000000000002E-2</v>
      </c>
    </row>
    <row r="32" spans="1:34">
      <c r="A32" s="66">
        <v>3.7999999999999999E-2</v>
      </c>
      <c r="B32" s="66">
        <v>0.03</v>
      </c>
      <c r="C32" s="66">
        <v>2.8000000000000001E-2</v>
      </c>
      <c r="D32" s="66">
        <v>2.7E-2</v>
      </c>
      <c r="F32" s="66">
        <v>2.9000000000000001E-2</v>
      </c>
      <c r="G32" s="66">
        <v>2.1000000000000001E-2</v>
      </c>
      <c r="H32" s="66">
        <v>0.02</v>
      </c>
      <c r="I32" s="66">
        <v>0.02</v>
      </c>
      <c r="K32" s="66">
        <v>2.1999999999999999E-2</v>
      </c>
      <c r="L32" s="66">
        <v>1.6E-2</v>
      </c>
      <c r="M32" s="66">
        <v>1.4999999999999999E-2</v>
      </c>
      <c r="N32" s="66">
        <v>1.4999999999999999E-2</v>
      </c>
      <c r="P32" s="66">
        <v>1.7999999999999999E-2</v>
      </c>
      <c r="R32" s="45"/>
      <c r="S32" s="28" t="s">
        <v>103</v>
      </c>
      <c r="T32" s="66">
        <v>0.03</v>
      </c>
      <c r="U32" s="66">
        <v>2.1999999999999999E-2</v>
      </c>
      <c r="V32" s="66">
        <v>1.6E-2</v>
      </c>
    </row>
    <row r="33" spans="1:22">
      <c r="A33" s="66">
        <v>-0.14199999999999999</v>
      </c>
      <c r="B33" s="66">
        <v>0.186</v>
      </c>
      <c r="C33" s="66">
        <v>0.13</v>
      </c>
      <c r="D33" s="66">
        <v>0.151</v>
      </c>
      <c r="F33" s="66">
        <v>0.109</v>
      </c>
      <c r="G33" s="66">
        <v>0.27600000000000002</v>
      </c>
      <c r="H33" s="66">
        <v>0.24299999999999999</v>
      </c>
      <c r="I33" s="66">
        <v>0.27600000000000002</v>
      </c>
      <c r="K33" s="66">
        <v>0.16599999999999998</v>
      </c>
      <c r="L33" s="66">
        <v>0.26</v>
      </c>
      <c r="M33" s="66">
        <v>0.23599999999999999</v>
      </c>
      <c r="N33" s="66">
        <v>0.248</v>
      </c>
      <c r="P33" s="66">
        <f>SUM(P30:P32)</f>
        <v>0.15402043026127604</v>
      </c>
      <c r="R33" s="47"/>
      <c r="S33" s="49" t="s">
        <v>112</v>
      </c>
      <c r="T33" s="67">
        <v>9.6000000000000002E-2</v>
      </c>
      <c r="U33" s="67">
        <v>0.23399999999999999</v>
      </c>
      <c r="V33" s="67">
        <v>0.23199999999999998</v>
      </c>
    </row>
    <row r="34" spans="1:22">
      <c r="R34" s="47"/>
    </row>
    <row r="35" spans="1:22">
      <c r="R35" s="47"/>
    </row>
    <row r="36" spans="1:22">
      <c r="A36" s="66">
        <v>-0.35499999999999998</v>
      </c>
      <c r="B36" s="66">
        <v>4.5999999999999999E-2</v>
      </c>
      <c r="C36" s="66">
        <v>-9.8000000000000004E-2</v>
      </c>
      <c r="D36" s="66">
        <v>-6.6000000000000003E-2</v>
      </c>
      <c r="F36" s="66">
        <v>-1.0999999999999999E-2</v>
      </c>
      <c r="G36" s="66">
        <v>0.20799999999999999</v>
      </c>
      <c r="H36" s="66">
        <v>0.13</v>
      </c>
      <c r="I36" s="66">
        <v>0.15</v>
      </c>
      <c r="K36" s="66">
        <v>7.0999999999999994E-2</v>
      </c>
      <c r="L36" s="66">
        <v>0.2</v>
      </c>
      <c r="M36" s="66">
        <v>0.2</v>
      </c>
      <c r="N36" s="66">
        <v>0.114</v>
      </c>
      <c r="P36" s="66">
        <v>0.23100000000000001</v>
      </c>
      <c r="R36" s="45"/>
      <c r="S36" s="49" t="s">
        <v>113</v>
      </c>
      <c r="T36" s="67">
        <v>-0.10299999999999999</v>
      </c>
      <c r="U36" s="67">
        <v>0.128</v>
      </c>
      <c r="V36" s="67">
        <v>0.152</v>
      </c>
    </row>
    <row r="37" spans="1:22">
      <c r="A37" s="66">
        <v>4.1000000000000002E-2</v>
      </c>
      <c r="B37" s="66">
        <v>3.6999999999999998E-2</v>
      </c>
      <c r="C37" s="66">
        <v>3.2000000000000001E-2</v>
      </c>
      <c r="D37" s="66">
        <v>3.2000000000000001E-2</v>
      </c>
      <c r="F37" s="66">
        <v>4.1000000000000002E-2</v>
      </c>
      <c r="G37" s="66">
        <v>0.03</v>
      </c>
      <c r="H37" s="66">
        <v>3.1E-2</v>
      </c>
      <c r="I37" s="66">
        <v>3.4000000000000002E-2</v>
      </c>
      <c r="K37" s="66">
        <v>3.5999999999999997E-2</v>
      </c>
      <c r="L37" s="66">
        <v>2.7E-2</v>
      </c>
      <c r="M37" s="66">
        <v>3.5999999999999997E-2</v>
      </c>
      <c r="N37" s="66">
        <v>3.6999999999999998E-2</v>
      </c>
      <c r="P37" s="66">
        <v>4.3020430261276055E-2</v>
      </c>
      <c r="R37" s="45"/>
      <c r="S37" s="28" t="s">
        <v>123</v>
      </c>
      <c r="T37" s="66">
        <v>3.5000000000000003E-2</v>
      </c>
      <c r="U37" s="66">
        <v>3.4000000000000002E-2</v>
      </c>
      <c r="V37" s="66">
        <v>3.4000000000000002E-2</v>
      </c>
    </row>
    <row r="38" spans="1:22">
      <c r="A38" s="66">
        <v>0</v>
      </c>
      <c r="B38" s="66">
        <v>0</v>
      </c>
      <c r="C38" s="66">
        <v>0</v>
      </c>
      <c r="D38" s="66">
        <v>0</v>
      </c>
      <c r="F38" s="66">
        <v>0</v>
      </c>
      <c r="G38" s="66">
        <v>0</v>
      </c>
      <c r="H38" s="66">
        <v>0</v>
      </c>
      <c r="I38" s="66">
        <v>0</v>
      </c>
      <c r="K38" s="66">
        <v>0</v>
      </c>
      <c r="L38" s="66">
        <v>0</v>
      </c>
      <c r="M38" s="66">
        <v>0</v>
      </c>
      <c r="N38" s="66">
        <v>0</v>
      </c>
      <c r="P38" s="66">
        <v>0</v>
      </c>
      <c r="R38" s="45"/>
      <c r="S38" s="28" t="s">
        <v>243</v>
      </c>
      <c r="T38" s="66">
        <v>-1.98890245118397E-5</v>
      </c>
      <c r="U38" s="66">
        <v>0</v>
      </c>
      <c r="V38" s="66">
        <v>0</v>
      </c>
    </row>
    <row r="39" spans="1:22">
      <c r="A39" s="66">
        <v>3.7999999999999999E-2</v>
      </c>
      <c r="B39" s="66">
        <v>0.03</v>
      </c>
      <c r="C39" s="66">
        <v>2.8000000000000001E-2</v>
      </c>
      <c r="D39" s="66">
        <v>2.7E-2</v>
      </c>
      <c r="F39" s="66">
        <v>2.9000000000000001E-2</v>
      </c>
      <c r="G39" s="66">
        <v>2.1000000000000001E-2</v>
      </c>
      <c r="H39" s="66">
        <v>0.02</v>
      </c>
      <c r="I39" s="66">
        <v>0.02</v>
      </c>
      <c r="K39" s="66">
        <v>2.1999999999999999E-2</v>
      </c>
      <c r="L39" s="66">
        <v>1.6E-2</v>
      </c>
      <c r="M39" s="66">
        <v>1.4999999999999999E-2</v>
      </c>
      <c r="N39" s="66">
        <v>1.4999999999999999E-2</v>
      </c>
      <c r="P39" s="66">
        <v>1.7999999999999999E-2</v>
      </c>
      <c r="R39" s="45"/>
      <c r="S39" s="28" t="s">
        <v>103</v>
      </c>
      <c r="T39" s="66">
        <v>0.03</v>
      </c>
      <c r="U39" s="66">
        <v>2.1999999999999999E-2</v>
      </c>
      <c r="V39" s="66">
        <v>1.6E-2</v>
      </c>
    </row>
    <row r="40" spans="1:22">
      <c r="A40" s="66">
        <v>0</v>
      </c>
      <c r="B40" s="66">
        <v>0</v>
      </c>
      <c r="C40" s="66">
        <v>0</v>
      </c>
      <c r="D40" s="66">
        <v>0</v>
      </c>
      <c r="F40" s="66">
        <v>0</v>
      </c>
      <c r="G40" s="66">
        <v>0</v>
      </c>
      <c r="H40" s="66">
        <v>0</v>
      </c>
      <c r="I40" s="66">
        <v>0</v>
      </c>
      <c r="K40" s="66">
        <v>0</v>
      </c>
      <c r="L40" s="66">
        <v>0</v>
      </c>
      <c r="M40" s="66">
        <v>-1.7999999999999999E-2</v>
      </c>
      <c r="N40" s="66">
        <v>5.7000000000000002E-2</v>
      </c>
      <c r="P40" s="66">
        <v>-0.16800000000000001</v>
      </c>
      <c r="R40" s="45"/>
      <c r="S40" s="28" t="s">
        <v>106</v>
      </c>
      <c r="T40" s="66">
        <v>0</v>
      </c>
      <c r="U40" s="66">
        <v>0</v>
      </c>
      <c r="V40" s="66">
        <v>9.9999999999999985E-3</v>
      </c>
    </row>
    <row r="41" spans="1:22">
      <c r="A41" s="66">
        <v>0</v>
      </c>
      <c r="B41" s="66">
        <v>0</v>
      </c>
      <c r="C41" s="66">
        <v>3.5999999999999997E-2</v>
      </c>
      <c r="D41" s="66">
        <v>3.0000000000000001E-3</v>
      </c>
      <c r="F41" s="66">
        <v>1E-3</v>
      </c>
      <c r="G41" s="66">
        <v>1E-3</v>
      </c>
      <c r="H41" s="66">
        <v>-1E-3</v>
      </c>
      <c r="I41" s="66">
        <v>0</v>
      </c>
      <c r="K41" s="66">
        <v>0</v>
      </c>
      <c r="L41" s="66">
        <v>0</v>
      </c>
      <c r="M41" s="66">
        <v>0</v>
      </c>
      <c r="N41" s="66">
        <v>0</v>
      </c>
      <c r="P41" s="66">
        <v>0</v>
      </c>
      <c r="R41" s="45"/>
      <c r="S41" s="28" t="s">
        <v>124</v>
      </c>
      <c r="T41" s="66">
        <v>0.01</v>
      </c>
      <c r="U41" s="66">
        <v>0</v>
      </c>
      <c r="V41" s="66">
        <v>0</v>
      </c>
    </row>
    <row r="42" spans="1:22">
      <c r="A42" s="66">
        <v>-0.01</v>
      </c>
      <c r="B42" s="66">
        <v>-3.0000000000000001E-3</v>
      </c>
      <c r="C42" s="66">
        <v>-7.0000000000000001E-3</v>
      </c>
      <c r="D42" s="66">
        <v>-7.0000000000000001E-3</v>
      </c>
      <c r="F42" s="66">
        <v>-7.0000000000000001E-3</v>
      </c>
      <c r="G42" s="66">
        <v>-5.0000000000000001E-3</v>
      </c>
      <c r="H42" s="66">
        <v>-5.0000000000000001E-3</v>
      </c>
      <c r="I42" s="66">
        <v>-5.0000000000000001E-3</v>
      </c>
      <c r="K42" s="66">
        <v>-5.0000000000000001E-3</v>
      </c>
      <c r="L42" s="66">
        <v>-4.0000000000000001E-3</v>
      </c>
      <c r="M42" s="66">
        <v>0</v>
      </c>
      <c r="N42" s="66">
        <v>-1.3000000000000001E-2</v>
      </c>
      <c r="P42" s="66">
        <v>0.02</v>
      </c>
      <c r="R42" s="45"/>
      <c r="S42" s="28" t="s">
        <v>109</v>
      </c>
      <c r="T42" s="66">
        <v>-7.0000000000000001E-3</v>
      </c>
      <c r="U42" s="66">
        <v>-5.0000000000000001E-3</v>
      </c>
      <c r="V42" s="66">
        <v>-5.0000000000000001E-3</v>
      </c>
    </row>
    <row r="43" spans="1:22">
      <c r="A43" s="66">
        <v>5.6000000000000001E-2</v>
      </c>
      <c r="B43" s="66">
        <v>0</v>
      </c>
      <c r="C43" s="66">
        <v>0</v>
      </c>
      <c r="D43" s="66">
        <v>0</v>
      </c>
      <c r="F43" s="66">
        <v>0</v>
      </c>
      <c r="G43" s="66">
        <v>0</v>
      </c>
      <c r="H43" s="66">
        <v>0</v>
      </c>
      <c r="I43" s="66">
        <v>0</v>
      </c>
      <c r="K43" s="66">
        <v>0</v>
      </c>
      <c r="L43" s="66">
        <v>0</v>
      </c>
      <c r="M43" s="66">
        <v>0</v>
      </c>
      <c r="N43" s="66">
        <v>0</v>
      </c>
      <c r="P43" s="66">
        <v>0</v>
      </c>
      <c r="R43" s="45"/>
      <c r="S43" s="28" t="s">
        <v>125</v>
      </c>
      <c r="T43" s="66">
        <v>1.0999999999999999E-2</v>
      </c>
      <c r="U43" s="66">
        <v>0</v>
      </c>
      <c r="V43" s="66">
        <v>0</v>
      </c>
    </row>
    <row r="44" spans="1:22">
      <c r="A44" s="66">
        <v>0</v>
      </c>
      <c r="B44" s="66">
        <v>-4.1000000000000002E-2</v>
      </c>
      <c r="C44" s="66">
        <v>0</v>
      </c>
      <c r="D44" s="66">
        <v>0</v>
      </c>
      <c r="F44" s="66">
        <v>0</v>
      </c>
      <c r="G44" s="66">
        <v>0</v>
      </c>
      <c r="H44" s="66">
        <v>0</v>
      </c>
      <c r="I44" s="66">
        <v>0</v>
      </c>
      <c r="K44" s="66">
        <v>0</v>
      </c>
      <c r="L44" s="66">
        <v>0</v>
      </c>
      <c r="M44" s="66">
        <v>0</v>
      </c>
      <c r="N44" s="66">
        <v>0</v>
      </c>
      <c r="P44" s="66">
        <v>0</v>
      </c>
      <c r="R44" s="45"/>
      <c r="S44" s="28" t="s">
        <v>126</v>
      </c>
      <c r="T44" s="66">
        <v>-0.01</v>
      </c>
      <c r="U44" s="66">
        <v>0</v>
      </c>
      <c r="V44" s="66">
        <v>0</v>
      </c>
    </row>
    <row r="45" spans="1:22">
      <c r="A45" s="66">
        <v>-0.23000000000000004</v>
      </c>
      <c r="B45" s="66">
        <v>6.8999999999999978E-2</v>
      </c>
      <c r="C45" s="66">
        <v>-9.000000000000008E-3</v>
      </c>
      <c r="D45" s="66">
        <v>-1.1000000000000003E-2</v>
      </c>
      <c r="F45" s="66">
        <v>5.3000000000000005E-2</v>
      </c>
      <c r="G45" s="66">
        <v>0.255</v>
      </c>
      <c r="H45" s="66">
        <v>0.17499999999999999</v>
      </c>
      <c r="I45" s="66">
        <v>0.19899999999999998</v>
      </c>
      <c r="K45" s="66">
        <v>0.12399999999999997</v>
      </c>
      <c r="L45" s="66">
        <v>0.23899999999999999</v>
      </c>
      <c r="M45" s="66">
        <v>0.23300000000000001</v>
      </c>
      <c r="N45" s="66">
        <v>0.20999999999999996</v>
      </c>
      <c r="P45" s="66">
        <f>SUM(P36:P44)</f>
        <v>0.14402043026127609</v>
      </c>
      <c r="R45" s="45"/>
      <c r="S45" s="49" t="s">
        <v>114</v>
      </c>
      <c r="T45" s="67">
        <v>-3.4019889024511835E-2</v>
      </c>
      <c r="U45" s="67">
        <v>0.17899999999999999</v>
      </c>
      <c r="V45" s="67">
        <v>0.20700000000000002</v>
      </c>
    </row>
    <row r="46" spans="1:22">
      <c r="R46" s="45"/>
    </row>
  </sheetData>
  <mergeCells count="1">
    <mergeCell ref="S24:AD26"/>
  </mergeCells>
  <phoneticPr fontId="3" type="noConversion"/>
  <pageMargins left="0.7" right="0.7" top="0.75" bottom="0.75" header="0.3" footer="0.3"/>
  <ignoredErrors>
    <ignoredError sqref="P10 P19 P22 P33 P4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pane ySplit="5" topLeftCell="A9" activePane="bottomLeft" state="frozen"/>
      <selection pane="bottomLeft" activeCell="A17" sqref="A17"/>
    </sheetView>
  </sheetViews>
  <sheetFormatPr defaultColWidth="9" defaultRowHeight="14.5" outlineLevelCol="1"/>
  <cols>
    <col min="1" max="1" width="63.36328125" style="37" customWidth="1"/>
    <col min="2" max="2" width="9" style="37"/>
    <col min="3" max="4" width="11" style="37" hidden="1" customWidth="1" outlineLevel="1"/>
    <col min="5" max="5" width="10.90625" style="37" bestFit="1" customWidth="1" collapsed="1"/>
    <col min="6" max="6" width="11.90625" style="37" bestFit="1" customWidth="1"/>
    <col min="7" max="7" width="1.08984375" style="37" customWidth="1"/>
    <col min="8" max="8" width="10.90625" style="37" bestFit="1" customWidth="1"/>
    <col min="9" max="10" width="11.90625" style="37" bestFit="1" customWidth="1"/>
    <col min="11" max="11" width="13.453125" style="37" bestFit="1" customWidth="1"/>
    <col min="12" max="13" width="10.90625" style="37" bestFit="1" customWidth="1"/>
    <col min="14" max="16384" width="9" style="37"/>
  </cols>
  <sheetData>
    <row r="1" spans="1:13">
      <c r="A1" s="73" t="s">
        <v>58</v>
      </c>
    </row>
    <row r="2" spans="1:13" ht="44" thickBot="1">
      <c r="A2" s="74" t="s">
        <v>232</v>
      </c>
      <c r="B2" s="75"/>
      <c r="C2" s="75"/>
      <c r="D2" s="75"/>
      <c r="E2" s="75"/>
      <c r="F2" s="75"/>
      <c r="H2" s="103"/>
      <c r="I2" s="103"/>
      <c r="J2" s="103"/>
    </row>
    <row r="3" spans="1:13" ht="15" thickBot="1">
      <c r="A3" s="74" t="s">
        <v>241</v>
      </c>
      <c r="B3" s="75"/>
      <c r="C3" s="81">
        <v>2014</v>
      </c>
      <c r="D3" s="81">
        <v>2015</v>
      </c>
      <c r="E3" s="81">
        <v>2016</v>
      </c>
      <c r="F3" s="81">
        <v>2017</v>
      </c>
      <c r="H3" s="81">
        <v>2016</v>
      </c>
      <c r="I3" s="81">
        <v>2017</v>
      </c>
      <c r="J3" s="81">
        <v>2018</v>
      </c>
    </row>
    <row r="4" spans="1:13">
      <c r="A4" s="104"/>
      <c r="B4" s="105"/>
      <c r="C4" s="82" t="s">
        <v>155</v>
      </c>
      <c r="D4" s="82" t="s">
        <v>155</v>
      </c>
      <c r="E4" s="82" t="s">
        <v>155</v>
      </c>
      <c r="F4" s="82" t="s">
        <v>155</v>
      </c>
      <c r="H4" s="82" t="s">
        <v>155</v>
      </c>
      <c r="I4" s="82" t="s">
        <v>155</v>
      </c>
      <c r="J4" s="82" t="s">
        <v>155</v>
      </c>
    </row>
    <row r="5" spans="1:13">
      <c r="A5" s="104"/>
      <c r="B5" s="105"/>
      <c r="C5" s="80"/>
      <c r="D5" s="80"/>
      <c r="E5" s="83" t="s">
        <v>228</v>
      </c>
      <c r="F5" s="83" t="s">
        <v>228</v>
      </c>
      <c r="H5" s="83" t="s">
        <v>227</v>
      </c>
      <c r="I5" s="83" t="s">
        <v>227</v>
      </c>
      <c r="J5" s="80"/>
    </row>
    <row r="6" spans="1:13">
      <c r="A6" s="74" t="s">
        <v>149</v>
      </c>
      <c r="B6" s="76"/>
      <c r="C6" s="77"/>
      <c r="D6" s="77"/>
      <c r="E6" s="77"/>
      <c r="F6" s="77"/>
      <c r="H6" s="77"/>
      <c r="I6" s="77"/>
      <c r="J6" s="77"/>
    </row>
    <row r="7" spans="1:13">
      <c r="A7" s="74" t="s">
        <v>156</v>
      </c>
      <c r="B7" s="76"/>
      <c r="C7" s="22">
        <v>139433</v>
      </c>
      <c r="D7" s="22">
        <v>-1648583</v>
      </c>
      <c r="E7" s="22">
        <v>-772963</v>
      </c>
      <c r="F7" s="22">
        <v>1389242</v>
      </c>
      <c r="G7" s="78"/>
      <c r="H7" s="22">
        <v>-772963</v>
      </c>
      <c r="I7" s="22">
        <v>1389242</v>
      </c>
      <c r="J7" s="22">
        <v>2129058</v>
      </c>
      <c r="K7" s="78"/>
      <c r="L7" s="97"/>
      <c r="M7" s="97"/>
    </row>
    <row r="8" spans="1:13" ht="29">
      <c r="A8" s="76" t="s">
        <v>157</v>
      </c>
      <c r="B8" s="76"/>
      <c r="C8" s="22"/>
      <c r="D8" s="22"/>
      <c r="E8" s="22"/>
      <c r="F8" s="22"/>
      <c r="G8" s="78"/>
      <c r="H8" s="22"/>
      <c r="I8" s="22"/>
      <c r="J8" s="22"/>
      <c r="K8" s="78"/>
      <c r="L8" s="97"/>
      <c r="M8" s="97"/>
    </row>
    <row r="9" spans="1:13">
      <c r="A9" s="76" t="s">
        <v>158</v>
      </c>
      <c r="B9" s="76"/>
      <c r="C9" s="22">
        <v>37933</v>
      </c>
      <c r="D9" s="22">
        <v>176605</v>
      </c>
      <c r="E9" s="22">
        <v>266575</v>
      </c>
      <c r="F9" s="22">
        <v>350569</v>
      </c>
      <c r="G9" s="78"/>
      <c r="H9" s="22">
        <v>266575</v>
      </c>
      <c r="I9" s="22">
        <v>350569</v>
      </c>
      <c r="J9" s="22">
        <v>462874</v>
      </c>
      <c r="K9" s="78"/>
      <c r="L9" s="97"/>
      <c r="M9" s="97"/>
    </row>
    <row r="10" spans="1:13">
      <c r="A10" s="76" t="s">
        <v>159</v>
      </c>
      <c r="B10" s="76"/>
      <c r="C10" s="22">
        <v>34438</v>
      </c>
      <c r="D10" s="22">
        <v>209144</v>
      </c>
      <c r="E10" s="22">
        <v>406827</v>
      </c>
      <c r="F10" s="22">
        <v>435627</v>
      </c>
      <c r="G10" s="78"/>
      <c r="H10" s="22">
        <v>406827</v>
      </c>
      <c r="I10" s="22">
        <v>435627</v>
      </c>
      <c r="J10" s="22">
        <v>413092</v>
      </c>
      <c r="K10" s="78"/>
      <c r="L10" s="97"/>
      <c r="M10" s="97"/>
    </row>
    <row r="11" spans="1:13">
      <c r="A11" s="76" t="s">
        <v>160</v>
      </c>
      <c r="B11" s="76"/>
      <c r="C11" s="22">
        <v>-13189</v>
      </c>
      <c r="D11" s="22">
        <v>230619</v>
      </c>
      <c r="E11" s="22">
        <v>-149</v>
      </c>
      <c r="F11" s="22">
        <v>-319739</v>
      </c>
      <c r="G11" s="78"/>
      <c r="H11" s="22">
        <v>-149</v>
      </c>
      <c r="I11" s="22">
        <v>-319739</v>
      </c>
      <c r="J11" s="22">
        <v>-24305</v>
      </c>
      <c r="K11" s="78"/>
      <c r="L11" s="97"/>
      <c r="M11" s="97"/>
    </row>
    <row r="12" spans="1:13">
      <c r="A12" s="76" t="s">
        <v>161</v>
      </c>
      <c r="B12" s="76"/>
      <c r="C12" s="22">
        <v>0</v>
      </c>
      <c r="D12" s="22">
        <v>717616</v>
      </c>
      <c r="E12" s="22">
        <v>926740</v>
      </c>
      <c r="F12" s="22">
        <v>687400</v>
      </c>
      <c r="G12" s="78"/>
      <c r="H12" s="22">
        <v>926740</v>
      </c>
      <c r="I12" s="22">
        <v>687400</v>
      </c>
      <c r="J12" s="22">
        <v>91497</v>
      </c>
      <c r="K12" s="78"/>
      <c r="L12" s="97"/>
      <c r="M12" s="97"/>
    </row>
    <row r="13" spans="1:13">
      <c r="A13" s="76" t="s">
        <v>162</v>
      </c>
      <c r="B13" s="76"/>
      <c r="C13" s="22">
        <v>0</v>
      </c>
      <c r="D13" s="22">
        <v>52146</v>
      </c>
      <c r="E13" s="22">
        <v>73395</v>
      </c>
      <c r="F13" s="22">
        <v>51404</v>
      </c>
      <c r="G13" s="78"/>
      <c r="H13" s="22">
        <v>73395</v>
      </c>
      <c r="I13" s="22">
        <v>51404</v>
      </c>
      <c r="J13" s="22">
        <v>28086</v>
      </c>
      <c r="K13" s="78"/>
      <c r="L13" s="97"/>
      <c r="M13" s="97"/>
    </row>
    <row r="14" spans="1:13">
      <c r="A14" s="76" t="s">
        <v>163</v>
      </c>
      <c r="B14" s="76"/>
      <c r="C14" s="22">
        <v>0</v>
      </c>
      <c r="D14" s="22"/>
      <c r="E14" s="22">
        <v>84177</v>
      </c>
      <c r="F14" s="22">
        <v>0</v>
      </c>
      <c r="G14" s="78"/>
      <c r="H14" s="22">
        <v>84177</v>
      </c>
      <c r="I14" s="22">
        <v>0</v>
      </c>
      <c r="J14" s="22">
        <v>0</v>
      </c>
      <c r="K14" s="78"/>
      <c r="L14" s="97"/>
      <c r="M14" s="97"/>
    </row>
    <row r="15" spans="1:13">
      <c r="A15" s="76" t="s">
        <v>164</v>
      </c>
      <c r="B15" s="76"/>
      <c r="C15" s="22">
        <v>0</v>
      </c>
      <c r="D15" s="22"/>
      <c r="E15" s="22">
        <v>-17503</v>
      </c>
      <c r="F15" s="22">
        <v>0</v>
      </c>
      <c r="G15" s="78"/>
      <c r="H15" s="22">
        <v>-17503</v>
      </c>
      <c r="I15" s="22">
        <v>0</v>
      </c>
      <c r="J15" s="22">
        <v>0</v>
      </c>
      <c r="K15" s="78"/>
      <c r="L15" s="97"/>
      <c r="M15" s="97"/>
    </row>
    <row r="16" spans="1:13">
      <c r="A16" s="76" t="s">
        <v>165</v>
      </c>
      <c r="B16" s="76"/>
      <c r="C16" s="22">
        <v>0</v>
      </c>
      <c r="D16" s="22">
        <v>12026</v>
      </c>
      <c r="E16" s="22">
        <v>56617</v>
      </c>
      <c r="F16" s="22">
        <v>16762</v>
      </c>
      <c r="G16" s="78"/>
      <c r="H16" s="22">
        <v>56617</v>
      </c>
      <c r="I16" s="22">
        <v>16762</v>
      </c>
      <c r="J16" s="22">
        <v>5974</v>
      </c>
      <c r="K16" s="78"/>
      <c r="L16" s="97"/>
      <c r="M16" s="97"/>
    </row>
    <row r="17" spans="1:13" ht="29">
      <c r="A17" s="76" t="s">
        <v>209</v>
      </c>
      <c r="B17" s="76"/>
      <c r="C17" s="22">
        <v>0</v>
      </c>
      <c r="D17" s="22">
        <v>77338</v>
      </c>
      <c r="E17" s="22">
        <v>0</v>
      </c>
      <c r="F17" s="22">
        <v>0</v>
      </c>
      <c r="G17" s="22">
        <v>0</v>
      </c>
      <c r="H17" s="22">
        <v>0</v>
      </c>
      <c r="I17" s="22">
        <v>0</v>
      </c>
      <c r="J17" s="22">
        <v>0</v>
      </c>
      <c r="K17" s="78"/>
      <c r="L17" s="97"/>
      <c r="M17" s="97"/>
    </row>
    <row r="18" spans="1:13">
      <c r="A18" s="76" t="s">
        <v>210</v>
      </c>
      <c r="B18" s="76"/>
      <c r="C18" s="22">
        <v>0</v>
      </c>
      <c r="D18" s="22">
        <v>-10641</v>
      </c>
      <c r="E18" s="22">
        <v>0</v>
      </c>
      <c r="F18" s="22">
        <v>0</v>
      </c>
      <c r="G18" s="22">
        <v>0</v>
      </c>
      <c r="H18" s="22">
        <v>0</v>
      </c>
      <c r="I18" s="22">
        <v>0</v>
      </c>
      <c r="J18" s="22">
        <v>0</v>
      </c>
      <c r="K18" s="78"/>
      <c r="L18" s="97"/>
      <c r="M18" s="97"/>
    </row>
    <row r="19" spans="1:13">
      <c r="A19" s="76" t="s">
        <v>166</v>
      </c>
      <c r="B19" s="76"/>
      <c r="C19" s="22">
        <v>0</v>
      </c>
      <c r="D19" s="22">
        <v>0</v>
      </c>
      <c r="E19" s="22">
        <v>0</v>
      </c>
      <c r="F19" s="22">
        <v>0</v>
      </c>
      <c r="G19" s="78"/>
      <c r="H19" s="22">
        <v>0</v>
      </c>
      <c r="I19" s="22">
        <v>0</v>
      </c>
      <c r="J19" s="22">
        <v>139250</v>
      </c>
      <c r="K19" s="78"/>
      <c r="L19" s="97"/>
      <c r="M19" s="97"/>
    </row>
    <row r="20" spans="1:13">
      <c r="A20" s="76" t="s">
        <v>167</v>
      </c>
      <c r="B20" s="76"/>
      <c r="C20" s="22">
        <v>0</v>
      </c>
      <c r="D20" s="22">
        <v>-765072</v>
      </c>
      <c r="E20" s="22">
        <v>-79581</v>
      </c>
      <c r="F20" s="22">
        <v>0</v>
      </c>
      <c r="G20" s="78"/>
      <c r="H20" s="22">
        <v>-79581</v>
      </c>
      <c r="I20" s="22">
        <v>0</v>
      </c>
      <c r="J20" s="22">
        <v>3274</v>
      </c>
      <c r="K20" s="78"/>
      <c r="L20" s="97"/>
      <c r="M20" s="97"/>
    </row>
    <row r="21" spans="1:13">
      <c r="A21" s="76" t="s">
        <v>168</v>
      </c>
      <c r="B21" s="76"/>
      <c r="C21" s="22">
        <v>0</v>
      </c>
      <c r="D21" s="22">
        <v>6119</v>
      </c>
      <c r="E21" s="22">
        <v>172125</v>
      </c>
      <c r="F21" s="22">
        <v>37300</v>
      </c>
      <c r="G21" s="78"/>
      <c r="H21" s="22">
        <v>172125</v>
      </c>
      <c r="I21" s="22">
        <v>37300</v>
      </c>
      <c r="J21" s="22">
        <v>40000</v>
      </c>
      <c r="K21" s="78"/>
      <c r="L21" s="97"/>
      <c r="M21" s="97"/>
    </row>
    <row r="22" spans="1:13">
      <c r="A22" s="76" t="s">
        <v>169</v>
      </c>
      <c r="B22" s="76"/>
      <c r="C22" s="22">
        <v>248</v>
      </c>
      <c r="D22" s="22">
        <v>3814</v>
      </c>
      <c r="E22" s="22">
        <v>-463</v>
      </c>
      <c r="F22" s="22">
        <v>968</v>
      </c>
      <c r="G22" s="78"/>
      <c r="H22" s="22">
        <v>-463</v>
      </c>
      <c r="I22" s="22">
        <v>968</v>
      </c>
      <c r="J22" s="22">
        <v>-3225</v>
      </c>
      <c r="K22" s="78"/>
      <c r="L22" s="97"/>
      <c r="M22" s="97"/>
    </row>
    <row r="23" spans="1:13">
      <c r="A23" s="76" t="s">
        <v>170</v>
      </c>
      <c r="B23" s="76"/>
      <c r="C23" s="22">
        <v>0</v>
      </c>
      <c r="D23" s="22">
        <v>-34759</v>
      </c>
      <c r="E23" s="22">
        <v>-56358</v>
      </c>
      <c r="F23" s="22">
        <v>-65839</v>
      </c>
      <c r="G23" s="78"/>
      <c r="H23" s="22">
        <v>-56358</v>
      </c>
      <c r="I23" s="22">
        <v>-65839</v>
      </c>
      <c r="J23" s="22">
        <v>-70444</v>
      </c>
      <c r="K23" s="78"/>
      <c r="L23" s="97"/>
      <c r="M23" s="97"/>
    </row>
    <row r="24" spans="1:13">
      <c r="A24" s="76" t="s">
        <v>171</v>
      </c>
      <c r="B24" s="76"/>
      <c r="C24" s="22">
        <v>15335</v>
      </c>
      <c r="D24" s="22">
        <v>11196</v>
      </c>
      <c r="E24" s="22">
        <v>3727</v>
      </c>
      <c r="F24" s="22">
        <v>-793</v>
      </c>
      <c r="G24" s="78"/>
      <c r="H24" s="22">
        <v>3727</v>
      </c>
      <c r="I24" s="22">
        <v>-793</v>
      </c>
      <c r="J24" s="22">
        <v>-597</v>
      </c>
      <c r="K24" s="78"/>
      <c r="L24" s="97"/>
      <c r="M24" s="97"/>
    </row>
    <row r="25" spans="1:13" ht="29">
      <c r="A25" s="76" t="s">
        <v>150</v>
      </c>
      <c r="B25" s="76"/>
      <c r="C25" s="22"/>
      <c r="D25" s="22"/>
      <c r="E25" s="22"/>
      <c r="F25" s="22"/>
      <c r="G25" s="78"/>
      <c r="H25" s="22"/>
      <c r="I25" s="22"/>
      <c r="J25" s="22"/>
      <c r="K25" s="78"/>
      <c r="L25" s="97"/>
      <c r="M25" s="97"/>
    </row>
    <row r="26" spans="1:13">
      <c r="A26" s="76" t="s">
        <v>229</v>
      </c>
      <c r="B26" s="76"/>
      <c r="C26" s="22">
        <v>0</v>
      </c>
      <c r="D26" s="22">
        <v>0</v>
      </c>
      <c r="E26" s="22">
        <v>0</v>
      </c>
      <c r="F26" s="22">
        <v>-82563</v>
      </c>
      <c r="G26" s="78"/>
      <c r="H26" s="22">
        <v>0</v>
      </c>
      <c r="I26" s="22">
        <v>0</v>
      </c>
      <c r="J26" s="22">
        <v>0</v>
      </c>
      <c r="K26" s="78"/>
      <c r="L26" s="97"/>
      <c r="M26" s="97"/>
    </row>
    <row r="27" spans="1:13">
      <c r="A27" s="76" t="s">
        <v>172</v>
      </c>
      <c r="B27" s="76"/>
      <c r="C27" s="22">
        <v>-12269</v>
      </c>
      <c r="D27" s="22">
        <v>-166185</v>
      </c>
      <c r="E27" s="22">
        <v>-87769</v>
      </c>
      <c r="F27" s="22">
        <v>-260265</v>
      </c>
      <c r="G27" s="78"/>
      <c r="H27" s="22">
        <v>-87769</v>
      </c>
      <c r="I27" s="22">
        <v>-260265</v>
      </c>
      <c r="J27" s="22">
        <v>-261151</v>
      </c>
      <c r="K27" s="78"/>
      <c r="L27" s="97"/>
      <c r="M27" s="97"/>
    </row>
    <row r="28" spans="1:13">
      <c r="A28" s="76" t="s">
        <v>173</v>
      </c>
      <c r="B28" s="76"/>
      <c r="C28" s="22">
        <v>-98527</v>
      </c>
      <c r="D28" s="22">
        <v>-158665</v>
      </c>
      <c r="E28" s="22">
        <v>-9451</v>
      </c>
      <c r="F28" s="22">
        <v>-345300</v>
      </c>
      <c r="G28" s="78"/>
      <c r="H28" s="22">
        <v>-9451</v>
      </c>
      <c r="I28" s="22">
        <v>-345300</v>
      </c>
      <c r="J28" s="22">
        <v>52744</v>
      </c>
      <c r="K28" s="78"/>
      <c r="L28" s="97"/>
      <c r="M28" s="97"/>
    </row>
    <row r="29" spans="1:13">
      <c r="A29" s="76" t="s">
        <v>174</v>
      </c>
      <c r="B29" s="76"/>
      <c r="C29" s="22">
        <v>37034</v>
      </c>
      <c r="D29" s="22">
        <v>304867</v>
      </c>
      <c r="E29" s="22">
        <v>-38522</v>
      </c>
      <c r="F29" s="22">
        <v>40503</v>
      </c>
      <c r="G29" s="78"/>
      <c r="H29" s="22">
        <v>-38522</v>
      </c>
      <c r="I29" s="22">
        <v>40503</v>
      </c>
      <c r="J29" s="22">
        <v>268784</v>
      </c>
      <c r="K29" s="78"/>
      <c r="L29" s="97"/>
      <c r="M29" s="97"/>
    </row>
    <row r="30" spans="1:13">
      <c r="A30" s="76" t="s">
        <v>37</v>
      </c>
      <c r="B30" s="76"/>
      <c r="C30" s="22">
        <v>247379</v>
      </c>
      <c r="D30" s="22">
        <v>363153</v>
      </c>
      <c r="E30" s="22">
        <v>420938</v>
      </c>
      <c r="F30" s="22">
        <v>285352</v>
      </c>
      <c r="G30" s="78"/>
      <c r="H30" s="22">
        <v>420938</v>
      </c>
      <c r="I30" s="22">
        <v>285352</v>
      </c>
      <c r="J30" s="22">
        <v>224578</v>
      </c>
      <c r="K30" s="78"/>
      <c r="L30" s="97"/>
      <c r="M30" s="97"/>
    </row>
    <row r="31" spans="1:13">
      <c r="A31" s="76" t="s">
        <v>175</v>
      </c>
      <c r="B31" s="76"/>
      <c r="C31" s="22">
        <v>89899</v>
      </c>
      <c r="D31" s="22">
        <v>484002</v>
      </c>
      <c r="E31" s="22">
        <v>233411</v>
      </c>
      <c r="F31" s="22">
        <v>129362</v>
      </c>
      <c r="G31" s="78"/>
      <c r="H31" s="22">
        <v>233411</v>
      </c>
      <c r="I31" s="22">
        <v>129362</v>
      </c>
      <c r="J31" s="22">
        <v>99621</v>
      </c>
      <c r="K31" s="78"/>
      <c r="L31" s="97"/>
      <c r="M31" s="97"/>
    </row>
    <row r="32" spans="1:13">
      <c r="A32" s="76" t="s">
        <v>40</v>
      </c>
      <c r="B32" s="76"/>
      <c r="C32" s="22">
        <v>66387</v>
      </c>
      <c r="D32" s="22">
        <v>167677</v>
      </c>
      <c r="E32" s="22">
        <v>41086</v>
      </c>
      <c r="F32" s="22">
        <v>-13897</v>
      </c>
      <c r="G32" s="78"/>
      <c r="H32" s="22">
        <v>41086</v>
      </c>
      <c r="I32" s="22">
        <v>-13897</v>
      </c>
      <c r="J32" s="22">
        <v>106483</v>
      </c>
      <c r="K32" s="78"/>
      <c r="L32" s="97"/>
      <c r="M32" s="97"/>
    </row>
    <row r="33" spans="1:13">
      <c r="A33" s="76" t="s">
        <v>176</v>
      </c>
      <c r="B33" s="76"/>
      <c r="C33" s="22">
        <v>31428</v>
      </c>
      <c r="D33" s="22">
        <v>4060</v>
      </c>
      <c r="E33" s="22">
        <v>-4078</v>
      </c>
      <c r="F33" s="22">
        <v>122653</v>
      </c>
      <c r="G33" s="78"/>
      <c r="H33" s="22">
        <v>-4078</v>
      </c>
      <c r="I33" s="22">
        <v>122653</v>
      </c>
      <c r="J33" s="22">
        <v>64152</v>
      </c>
      <c r="K33" s="78"/>
      <c r="L33" s="97"/>
      <c r="M33" s="97"/>
    </row>
    <row r="34" spans="1:13">
      <c r="A34" s="76" t="s">
        <v>177</v>
      </c>
      <c r="B34" s="76"/>
      <c r="C34" s="22">
        <v>31188</v>
      </c>
      <c r="D34" s="22">
        <v>162061</v>
      </c>
      <c r="E34" s="22">
        <v>269068</v>
      </c>
      <c r="F34" s="22">
        <v>238571</v>
      </c>
      <c r="G34" s="78"/>
      <c r="H34" s="22">
        <v>269068</v>
      </c>
      <c r="I34" s="22">
        <v>238571</v>
      </c>
      <c r="J34" s="22">
        <v>29836</v>
      </c>
      <c r="K34" s="78"/>
      <c r="L34" s="97"/>
      <c r="M34" s="97"/>
    </row>
    <row r="35" spans="1:13" ht="15" thickBot="1">
      <c r="A35" s="74" t="s">
        <v>178</v>
      </c>
      <c r="B35" s="76"/>
      <c r="C35" s="92">
        <v>606717</v>
      </c>
      <c r="D35" s="92">
        <v>198538</v>
      </c>
      <c r="E35" s="92">
        <v>1887849</v>
      </c>
      <c r="F35" s="92">
        <v>2697317</v>
      </c>
      <c r="G35" s="78"/>
      <c r="H35" s="92">
        <v>1887849</v>
      </c>
      <c r="I35" s="92">
        <v>2779880</v>
      </c>
      <c r="J35" s="92">
        <v>3799581</v>
      </c>
      <c r="K35" s="78"/>
      <c r="L35" s="97"/>
      <c r="M35" s="97"/>
    </row>
    <row r="36" spans="1:13" ht="15" thickTop="1">
      <c r="A36" s="74" t="s">
        <v>151</v>
      </c>
      <c r="B36" s="76"/>
      <c r="C36" s="98"/>
      <c r="D36" s="98"/>
      <c r="E36" s="98"/>
      <c r="F36" s="98"/>
      <c r="G36" s="98"/>
      <c r="H36" s="98"/>
      <c r="I36" s="98"/>
      <c r="J36" s="98"/>
      <c r="K36" s="78"/>
      <c r="L36" s="97"/>
      <c r="M36" s="97"/>
    </row>
    <row r="37" spans="1:13">
      <c r="A37" s="76" t="s">
        <v>246</v>
      </c>
      <c r="B37" s="76"/>
      <c r="C37" s="22">
        <v>-199631</v>
      </c>
      <c r="D37" s="22">
        <v>-1261025</v>
      </c>
      <c r="E37" s="22">
        <v>-213116</v>
      </c>
      <c r="F37" s="22">
        <v>-121278</v>
      </c>
      <c r="G37" s="78"/>
      <c r="H37" s="22">
        <v>-213116</v>
      </c>
      <c r="I37" s="22">
        <v>-121278</v>
      </c>
      <c r="J37" s="22">
        <v>-183679</v>
      </c>
      <c r="K37" s="78"/>
      <c r="L37" s="97"/>
      <c r="M37" s="97"/>
    </row>
    <row r="38" spans="1:13">
      <c r="A38" s="76" t="s">
        <v>179</v>
      </c>
      <c r="B38" s="76"/>
      <c r="C38" s="22">
        <v>271</v>
      </c>
      <c r="D38" s="22">
        <v>1423</v>
      </c>
      <c r="E38" s="22">
        <v>364</v>
      </c>
      <c r="F38" s="22">
        <v>499</v>
      </c>
      <c r="G38" s="78"/>
      <c r="H38" s="22">
        <v>364</v>
      </c>
      <c r="I38" s="22">
        <v>499</v>
      </c>
      <c r="J38" s="22">
        <v>1951</v>
      </c>
      <c r="K38" s="78"/>
      <c r="L38" s="97"/>
      <c r="M38" s="97"/>
    </row>
    <row r="39" spans="1:13">
      <c r="A39" s="76" t="s">
        <v>211</v>
      </c>
      <c r="B39" s="76"/>
      <c r="C39" s="22">
        <v>0</v>
      </c>
      <c r="D39" s="22">
        <v>-3843</v>
      </c>
      <c r="E39" s="22">
        <v>0</v>
      </c>
      <c r="F39" s="22">
        <v>0</v>
      </c>
      <c r="G39" s="78"/>
      <c r="H39" s="22">
        <v>0</v>
      </c>
      <c r="I39" s="22">
        <v>0</v>
      </c>
      <c r="J39" s="22">
        <v>0</v>
      </c>
      <c r="K39" s="78"/>
      <c r="L39" s="97"/>
      <c r="M39" s="97"/>
    </row>
    <row r="40" spans="1:13">
      <c r="A40" s="76" t="s">
        <v>180</v>
      </c>
      <c r="B40" s="76"/>
      <c r="C40" s="22">
        <v>-146164</v>
      </c>
      <c r="D40" s="22">
        <v>-502764</v>
      </c>
      <c r="E40" s="22">
        <v>-168741</v>
      </c>
      <c r="F40" s="22">
        <v>-467385</v>
      </c>
      <c r="G40" s="78"/>
      <c r="H40" s="22">
        <v>-168741</v>
      </c>
      <c r="I40" s="22">
        <v>-467385</v>
      </c>
      <c r="J40" s="22">
        <v>-1792895</v>
      </c>
      <c r="K40" s="78"/>
      <c r="L40" s="97"/>
      <c r="M40" s="97"/>
    </row>
    <row r="41" spans="1:13">
      <c r="A41" s="76" t="s">
        <v>230</v>
      </c>
      <c r="B41" s="76"/>
      <c r="C41" s="22">
        <v>0</v>
      </c>
      <c r="D41" s="22">
        <v>0</v>
      </c>
      <c r="E41" s="22">
        <v>-1148498</v>
      </c>
      <c r="F41" s="22">
        <v>348726</v>
      </c>
      <c r="G41" s="78"/>
      <c r="H41" s="22">
        <v>0</v>
      </c>
      <c r="I41" s="22">
        <v>0</v>
      </c>
      <c r="J41" s="22">
        <v>0</v>
      </c>
      <c r="K41" s="78"/>
      <c r="L41" s="97"/>
      <c r="M41" s="97"/>
    </row>
    <row r="42" spans="1:13">
      <c r="A42" s="76" t="s">
        <v>181</v>
      </c>
      <c r="B42" s="76"/>
      <c r="C42" s="22">
        <v>-2360475</v>
      </c>
      <c r="D42" s="22">
        <v>-122274</v>
      </c>
      <c r="E42" s="22">
        <v>-181160</v>
      </c>
      <c r="F42" s="22">
        <v>-15824</v>
      </c>
      <c r="G42" s="78"/>
      <c r="H42" s="22">
        <v>-181160</v>
      </c>
      <c r="I42" s="22">
        <v>-15824</v>
      </c>
      <c r="J42" s="22">
        <v>0</v>
      </c>
      <c r="K42" s="78"/>
      <c r="L42" s="97"/>
      <c r="M42" s="97"/>
    </row>
    <row r="43" spans="1:13">
      <c r="A43" s="76" t="s">
        <v>182</v>
      </c>
      <c r="B43" s="76"/>
      <c r="C43" s="22">
        <v>1543263</v>
      </c>
      <c r="D43" s="22">
        <v>2003584</v>
      </c>
      <c r="E43" s="22">
        <v>10530</v>
      </c>
      <c r="F43" s="22">
        <v>61228</v>
      </c>
      <c r="G43" s="78"/>
      <c r="H43" s="22">
        <v>10530</v>
      </c>
      <c r="I43" s="22">
        <v>61228</v>
      </c>
      <c r="J43" s="22">
        <v>0</v>
      </c>
      <c r="K43" s="78"/>
      <c r="L43" s="97"/>
      <c r="M43" s="97"/>
    </row>
    <row r="44" spans="1:13">
      <c r="A44" s="76" t="s">
        <v>183</v>
      </c>
      <c r="B44" s="76"/>
      <c r="C44" s="22">
        <v>-4011438</v>
      </c>
      <c r="D44" s="22">
        <v>-2951880</v>
      </c>
      <c r="E44" s="22">
        <v>-9701600</v>
      </c>
      <c r="F44" s="22">
        <v>-18527200</v>
      </c>
      <c r="G44" s="78"/>
      <c r="H44" s="22">
        <v>-9701600</v>
      </c>
      <c r="I44" s="22">
        <v>-18527200</v>
      </c>
      <c r="J44" s="22">
        <v>-26461220</v>
      </c>
      <c r="K44" s="78"/>
      <c r="L44" s="97"/>
      <c r="M44" s="97"/>
    </row>
    <row r="45" spans="1:13">
      <c r="A45" s="76" t="s">
        <v>184</v>
      </c>
      <c r="B45" s="76"/>
      <c r="C45" s="22">
        <v>3289146</v>
      </c>
      <c r="D45" s="22">
        <v>4401792</v>
      </c>
      <c r="E45" s="22">
        <v>9120873</v>
      </c>
      <c r="F45" s="22">
        <v>15931400</v>
      </c>
      <c r="G45" s="78"/>
      <c r="H45" s="22">
        <v>9120873</v>
      </c>
      <c r="I45" s="22">
        <v>15931400</v>
      </c>
      <c r="J45" s="22">
        <v>25320170</v>
      </c>
      <c r="K45" s="78"/>
      <c r="L45" s="97"/>
      <c r="M45" s="97"/>
    </row>
    <row r="46" spans="1:13">
      <c r="A46" s="76" t="s">
        <v>185</v>
      </c>
      <c r="B46" s="76"/>
      <c r="C46" s="22">
        <v>0</v>
      </c>
      <c r="D46" s="22">
        <v>0</v>
      </c>
      <c r="E46" s="22">
        <v>0</v>
      </c>
      <c r="F46" s="22">
        <v>353485</v>
      </c>
      <c r="G46" s="78"/>
      <c r="H46" s="22">
        <v>0</v>
      </c>
      <c r="I46" s="22">
        <v>353485</v>
      </c>
      <c r="J46" s="22">
        <v>16500</v>
      </c>
      <c r="K46" s="78"/>
      <c r="L46" s="97"/>
      <c r="M46" s="97"/>
    </row>
    <row r="47" spans="1:13">
      <c r="A47" s="76" t="s">
        <v>186</v>
      </c>
      <c r="B47" s="76"/>
      <c r="C47" s="22">
        <v>0</v>
      </c>
      <c r="D47" s="22">
        <v>-766455</v>
      </c>
      <c r="E47" s="22">
        <v>-190868</v>
      </c>
      <c r="F47" s="22">
        <v>0</v>
      </c>
      <c r="G47" s="78"/>
      <c r="H47" s="22">
        <v>-190868</v>
      </c>
      <c r="I47" s="22">
        <v>0</v>
      </c>
      <c r="J47" s="22">
        <v>0</v>
      </c>
      <c r="K47" s="78"/>
      <c r="L47" s="97"/>
      <c r="M47" s="97"/>
    </row>
    <row r="48" spans="1:13">
      <c r="A48" s="76" t="s">
        <v>187</v>
      </c>
      <c r="B48" s="76"/>
      <c r="C48" s="22">
        <v>0</v>
      </c>
      <c r="D48" s="22">
        <v>-1776677</v>
      </c>
      <c r="E48" s="22">
        <v>-806383</v>
      </c>
      <c r="F48" s="22">
        <v>0</v>
      </c>
      <c r="G48" s="78"/>
      <c r="H48" s="22">
        <v>-806383</v>
      </c>
      <c r="I48" s="22">
        <v>0</v>
      </c>
      <c r="J48" s="22">
        <v>0</v>
      </c>
      <c r="K48" s="78"/>
      <c r="L48" s="97"/>
      <c r="M48" s="97"/>
    </row>
    <row r="49" spans="1:13">
      <c r="A49" s="76" t="s">
        <v>188</v>
      </c>
      <c r="B49" s="76"/>
      <c r="C49" s="22">
        <v>0</v>
      </c>
      <c r="D49" s="22">
        <v>-1501830</v>
      </c>
      <c r="E49" s="22">
        <v>-662722</v>
      </c>
      <c r="F49" s="22">
        <v>-91867</v>
      </c>
      <c r="G49" s="78"/>
      <c r="H49" s="22">
        <v>-662722</v>
      </c>
      <c r="I49" s="22">
        <v>-91867</v>
      </c>
      <c r="J49" s="22">
        <v>0</v>
      </c>
      <c r="K49" s="78"/>
      <c r="L49" s="97"/>
      <c r="M49" s="97"/>
    </row>
    <row r="50" spans="1:13">
      <c r="A50" s="76" t="s">
        <v>189</v>
      </c>
      <c r="B50" s="76"/>
      <c r="C50" s="22">
        <v>997</v>
      </c>
      <c r="D50" s="22">
        <v>-266175</v>
      </c>
      <c r="E50" s="22">
        <v>-479</v>
      </c>
      <c r="F50" s="22">
        <v>-3100</v>
      </c>
      <c r="G50" s="78"/>
      <c r="H50" s="22">
        <v>-479</v>
      </c>
      <c r="I50" s="22">
        <v>-3100</v>
      </c>
      <c r="J50" s="22">
        <v>-9796</v>
      </c>
      <c r="K50" s="78"/>
      <c r="L50" s="97"/>
      <c r="M50" s="97"/>
    </row>
    <row r="51" spans="1:13">
      <c r="A51" s="76" t="s">
        <v>190</v>
      </c>
      <c r="B51" s="76"/>
      <c r="C51" s="22">
        <v>0</v>
      </c>
      <c r="D51" s="22">
        <v>289562</v>
      </c>
      <c r="E51" s="22">
        <v>-6227</v>
      </c>
      <c r="F51" s="22">
        <v>-330248</v>
      </c>
      <c r="G51" s="78"/>
      <c r="H51" s="22">
        <v>-6227</v>
      </c>
      <c r="I51" s="22">
        <v>-330248</v>
      </c>
      <c r="J51" s="22">
        <v>22004</v>
      </c>
      <c r="K51" s="78"/>
      <c r="L51" s="97"/>
      <c r="M51" s="97"/>
    </row>
    <row r="52" spans="1:13">
      <c r="A52" s="76" t="s">
        <v>212</v>
      </c>
      <c r="B52" s="76"/>
      <c r="C52" s="22">
        <v>0</v>
      </c>
      <c r="D52" s="22">
        <v>-324680</v>
      </c>
      <c r="E52" s="22">
        <v>0</v>
      </c>
      <c r="F52" s="22">
        <v>0</v>
      </c>
      <c r="G52" s="78"/>
      <c r="H52" s="22">
        <v>0</v>
      </c>
      <c r="I52" s="22">
        <v>0</v>
      </c>
      <c r="J52" s="22">
        <v>0</v>
      </c>
      <c r="K52" s="78"/>
      <c r="L52" s="97"/>
      <c r="M52" s="97"/>
    </row>
    <row r="53" spans="1:13" ht="15" thickBot="1">
      <c r="A53" s="74" t="s">
        <v>191</v>
      </c>
      <c r="B53" s="76"/>
      <c r="C53" s="92">
        <v>-1884031</v>
      </c>
      <c r="D53" s="92">
        <v>-2781242</v>
      </c>
      <c r="E53" s="92">
        <v>-3948027</v>
      </c>
      <c r="F53" s="92">
        <v>-2861564</v>
      </c>
      <c r="G53" s="78"/>
      <c r="H53" s="92">
        <v>-2799529</v>
      </c>
      <c r="I53" s="92">
        <v>-3210290</v>
      </c>
      <c r="J53" s="92">
        <v>-3086965</v>
      </c>
      <c r="K53" s="78"/>
      <c r="L53" s="97"/>
      <c r="M53" s="97"/>
    </row>
    <row r="54" spans="1:13" ht="15" thickTop="1">
      <c r="A54" s="74" t="s">
        <v>152</v>
      </c>
      <c r="B54" s="76"/>
      <c r="C54" s="22"/>
      <c r="D54" s="22"/>
      <c r="E54" s="22"/>
      <c r="F54" s="22"/>
      <c r="G54" s="22"/>
      <c r="H54" s="22"/>
      <c r="I54" s="22"/>
      <c r="J54" s="22"/>
      <c r="K54" s="78"/>
      <c r="L54" s="97"/>
      <c r="M54" s="97"/>
    </row>
    <row r="55" spans="1:13">
      <c r="A55" s="76" t="s">
        <v>192</v>
      </c>
      <c r="B55" s="76"/>
      <c r="C55" s="22">
        <v>20203</v>
      </c>
      <c r="D55" s="22">
        <v>21390</v>
      </c>
      <c r="E55" s="22">
        <v>21131</v>
      </c>
      <c r="F55" s="22">
        <v>100866</v>
      </c>
      <c r="G55" s="78"/>
      <c r="H55" s="22">
        <v>21131</v>
      </c>
      <c r="I55" s="22">
        <v>100866</v>
      </c>
      <c r="J55" s="22">
        <v>13518</v>
      </c>
      <c r="K55" s="78"/>
      <c r="L55" s="97"/>
      <c r="M55" s="97"/>
    </row>
    <row r="56" spans="1:13">
      <c r="A56" s="76" t="s">
        <v>193</v>
      </c>
      <c r="B56" s="76"/>
      <c r="C56" s="22">
        <v>0</v>
      </c>
      <c r="D56" s="22">
        <v>2457240</v>
      </c>
      <c r="E56" s="22">
        <v>2853303</v>
      </c>
      <c r="F56" s="22">
        <v>0</v>
      </c>
      <c r="G56" s="78"/>
      <c r="H56" s="22">
        <v>2853303</v>
      </c>
      <c r="I56" s="22">
        <v>0</v>
      </c>
      <c r="J56" s="22">
        <v>0</v>
      </c>
      <c r="K56" s="78"/>
      <c r="L56" s="97"/>
      <c r="M56" s="97"/>
    </row>
    <row r="57" spans="1:13">
      <c r="A57" s="76" t="s">
        <v>194</v>
      </c>
      <c r="B57" s="76"/>
      <c r="C57" s="22">
        <v>0</v>
      </c>
      <c r="D57" s="22">
        <v>0</v>
      </c>
      <c r="E57" s="22">
        <v>-2994038</v>
      </c>
      <c r="F57" s="22">
        <v>-1804498</v>
      </c>
      <c r="G57" s="78"/>
      <c r="H57" s="22">
        <v>-2994038</v>
      </c>
      <c r="I57" s="22">
        <v>-1804498</v>
      </c>
      <c r="J57" s="22">
        <v>-75000</v>
      </c>
      <c r="K57" s="78"/>
      <c r="L57" s="97"/>
      <c r="M57" s="97"/>
    </row>
    <row r="58" spans="1:13">
      <c r="A58" s="76" t="s">
        <v>195</v>
      </c>
      <c r="B58" s="76"/>
      <c r="C58" s="22">
        <v>0</v>
      </c>
      <c r="D58" s="22">
        <v>0</v>
      </c>
      <c r="E58" s="22">
        <v>150000</v>
      </c>
      <c r="F58" s="22">
        <v>740084</v>
      </c>
      <c r="G58" s="78"/>
      <c r="H58" s="22">
        <v>150000</v>
      </c>
      <c r="I58" s="22">
        <v>740084</v>
      </c>
      <c r="J58" s="22">
        <v>0</v>
      </c>
      <c r="K58" s="78"/>
      <c r="L58" s="97"/>
      <c r="M58" s="97"/>
    </row>
    <row r="59" spans="1:13" ht="29">
      <c r="A59" s="76" t="s">
        <v>223</v>
      </c>
      <c r="B59" s="76"/>
      <c r="C59" s="22">
        <v>449091</v>
      </c>
      <c r="D59" s="22">
        <v>0</v>
      </c>
      <c r="E59" s="22">
        <v>0</v>
      </c>
      <c r="F59" s="22">
        <v>0</v>
      </c>
      <c r="G59" s="78"/>
      <c r="H59" s="22">
        <v>0</v>
      </c>
      <c r="I59" s="22">
        <v>0</v>
      </c>
      <c r="J59" s="22">
        <v>0</v>
      </c>
      <c r="K59" s="78"/>
      <c r="L59" s="97"/>
      <c r="M59" s="97"/>
    </row>
    <row r="60" spans="1:13">
      <c r="A60" s="76" t="s">
        <v>213</v>
      </c>
      <c r="B60" s="76"/>
      <c r="C60" s="22">
        <v>4532020</v>
      </c>
      <c r="D60" s="22">
        <v>2452080</v>
      </c>
      <c r="E60" s="22">
        <v>0</v>
      </c>
      <c r="F60" s="22">
        <v>0</v>
      </c>
      <c r="G60" s="78"/>
      <c r="H60" s="22">
        <v>0</v>
      </c>
      <c r="I60" s="22">
        <v>0</v>
      </c>
      <c r="J60" s="22">
        <v>0</v>
      </c>
      <c r="K60" s="78"/>
      <c r="L60" s="97"/>
      <c r="M60" s="97"/>
    </row>
    <row r="61" spans="1:13">
      <c r="A61" s="76" t="s">
        <v>196</v>
      </c>
      <c r="B61" s="76"/>
      <c r="C61" s="22">
        <v>0</v>
      </c>
      <c r="D61" s="22">
        <v>0</v>
      </c>
      <c r="E61" s="22">
        <v>0</v>
      </c>
      <c r="F61" s="22">
        <v>1373558</v>
      </c>
      <c r="G61" s="78"/>
      <c r="H61" s="22">
        <v>0</v>
      </c>
      <c r="I61" s="22">
        <v>1373558</v>
      </c>
      <c r="J61" s="22">
        <v>0</v>
      </c>
      <c r="K61" s="78"/>
      <c r="L61" s="97"/>
      <c r="M61" s="97"/>
    </row>
    <row r="62" spans="1:13">
      <c r="A62" s="76" t="s">
        <v>197</v>
      </c>
      <c r="B62" s="76"/>
      <c r="C62" s="22">
        <v>0</v>
      </c>
      <c r="D62" s="22">
        <v>0</v>
      </c>
      <c r="E62" s="22">
        <v>28235</v>
      </c>
      <c r="F62" s="22">
        <v>164589</v>
      </c>
      <c r="G62" s="78"/>
      <c r="H62" s="22">
        <v>28235</v>
      </c>
      <c r="I62" s="22">
        <v>164589</v>
      </c>
      <c r="J62" s="22">
        <v>80000</v>
      </c>
      <c r="K62" s="78"/>
      <c r="L62" s="97"/>
      <c r="M62" s="97"/>
    </row>
    <row r="63" spans="1:13">
      <c r="A63" s="76" t="s">
        <v>198</v>
      </c>
      <c r="B63" s="76"/>
      <c r="C63" s="22">
        <v>0</v>
      </c>
      <c r="D63" s="22">
        <v>0</v>
      </c>
      <c r="E63" s="22">
        <v>0</v>
      </c>
      <c r="F63" s="22">
        <v>0</v>
      </c>
      <c r="G63" s="78"/>
      <c r="H63" s="22">
        <v>0</v>
      </c>
      <c r="I63" s="22">
        <v>0</v>
      </c>
      <c r="J63" s="22">
        <v>82358</v>
      </c>
      <c r="K63" s="78"/>
      <c r="L63" s="97"/>
      <c r="M63" s="97"/>
    </row>
    <row r="64" spans="1:13">
      <c r="A64" s="76" t="s">
        <v>199</v>
      </c>
      <c r="B64" s="76"/>
      <c r="C64" s="22">
        <v>0</v>
      </c>
      <c r="D64" s="22">
        <v>0</v>
      </c>
      <c r="E64" s="22">
        <v>0</v>
      </c>
      <c r="F64" s="22">
        <v>0</v>
      </c>
      <c r="G64" s="78"/>
      <c r="H64" s="22">
        <v>0</v>
      </c>
      <c r="I64" s="22">
        <v>0</v>
      </c>
      <c r="J64" s="22">
        <v>-49811</v>
      </c>
      <c r="K64" s="78"/>
      <c r="L64" s="97"/>
      <c r="M64" s="97"/>
    </row>
    <row r="65" spans="1:13">
      <c r="A65" s="76" t="s">
        <v>224</v>
      </c>
      <c r="B65" s="76"/>
      <c r="C65" s="22">
        <v>-3399015</v>
      </c>
      <c r="D65" s="22">
        <v>0</v>
      </c>
      <c r="E65" s="22">
        <v>0</v>
      </c>
      <c r="F65" s="22">
        <v>0</v>
      </c>
      <c r="G65" s="78"/>
      <c r="H65" s="22">
        <v>0</v>
      </c>
      <c r="I65" s="22">
        <v>0</v>
      </c>
      <c r="J65" s="22">
        <v>0</v>
      </c>
      <c r="K65" s="78"/>
      <c r="L65" s="97"/>
      <c r="M65" s="97"/>
    </row>
    <row r="66" spans="1:13">
      <c r="A66" s="76" t="s">
        <v>225</v>
      </c>
      <c r="B66" s="76"/>
      <c r="C66" s="22">
        <v>-17414</v>
      </c>
      <c r="D66" s="22">
        <v>0</v>
      </c>
      <c r="E66" s="22">
        <v>0</v>
      </c>
      <c r="F66" s="22">
        <v>0</v>
      </c>
      <c r="G66" s="78"/>
      <c r="H66" s="22">
        <v>0</v>
      </c>
      <c r="I66" s="22">
        <v>0</v>
      </c>
      <c r="J66" s="22">
        <v>0</v>
      </c>
      <c r="K66" s="78"/>
      <c r="L66" s="97"/>
      <c r="M66" s="97"/>
    </row>
    <row r="67" spans="1:13">
      <c r="A67" s="76" t="s">
        <v>200</v>
      </c>
      <c r="B67" s="76"/>
      <c r="C67" s="22">
        <v>0</v>
      </c>
      <c r="D67" s="22">
        <v>0</v>
      </c>
      <c r="E67" s="22">
        <v>0</v>
      </c>
      <c r="F67" s="22">
        <v>-3523</v>
      </c>
      <c r="G67" s="78"/>
      <c r="H67" s="22">
        <v>0</v>
      </c>
      <c r="I67" s="22">
        <v>-3523</v>
      </c>
      <c r="J67" s="22">
        <v>-4145</v>
      </c>
      <c r="K67" s="78"/>
      <c r="L67" s="97"/>
      <c r="M67" s="97"/>
    </row>
    <row r="68" spans="1:13" ht="15" thickBot="1">
      <c r="A68" s="74" t="s">
        <v>201</v>
      </c>
      <c r="B68" s="76"/>
      <c r="C68" s="92">
        <v>1584885</v>
      </c>
      <c r="D68" s="92">
        <v>4930710</v>
      </c>
      <c r="E68" s="92">
        <v>58631</v>
      </c>
      <c r="F68" s="92">
        <v>571076</v>
      </c>
      <c r="G68" s="78"/>
      <c r="H68" s="92">
        <v>58631</v>
      </c>
      <c r="I68" s="92">
        <v>571076</v>
      </c>
      <c r="J68" s="92">
        <v>46920</v>
      </c>
      <c r="K68" s="78"/>
      <c r="L68" s="97"/>
      <c r="M68" s="97"/>
    </row>
    <row r="69" spans="1:13" ht="29.5" thickTop="1">
      <c r="A69" s="74" t="s">
        <v>226</v>
      </c>
      <c r="B69" s="76"/>
      <c r="C69" s="22">
        <v>5113</v>
      </c>
      <c r="D69" s="22">
        <v>108872</v>
      </c>
      <c r="E69" s="22">
        <v>63617</v>
      </c>
      <c r="F69" s="22">
        <v>-82304</v>
      </c>
      <c r="G69" s="78"/>
      <c r="H69" s="22">
        <v>35623</v>
      </c>
      <c r="I69" s="22">
        <v>-82731</v>
      </c>
      <c r="J69" s="22">
        <v>29610</v>
      </c>
      <c r="K69" s="78"/>
      <c r="L69" s="97"/>
      <c r="M69" s="97"/>
    </row>
    <row r="70" spans="1:13">
      <c r="A70" s="74" t="s">
        <v>202</v>
      </c>
      <c r="B70" s="76"/>
      <c r="C70" s="22">
        <v>312684</v>
      </c>
      <c r="D70" s="22">
        <v>2456878</v>
      </c>
      <c r="E70" s="22">
        <v>-1937930</v>
      </c>
      <c r="F70" s="22">
        <v>324525</v>
      </c>
      <c r="G70" s="78"/>
      <c r="H70" s="22">
        <v>-817426</v>
      </c>
      <c r="I70" s="22">
        <v>57935</v>
      </c>
      <c r="J70" s="22">
        <v>789146</v>
      </c>
      <c r="K70" s="78"/>
      <c r="L70" s="97"/>
      <c r="M70" s="97"/>
    </row>
    <row r="71" spans="1:13">
      <c r="A71" s="74" t="s">
        <v>221</v>
      </c>
      <c r="B71" s="76"/>
      <c r="C71" s="22">
        <v>368825</v>
      </c>
      <c r="D71" s="22">
        <v>681509</v>
      </c>
      <c r="E71" s="22">
        <v>3138387</v>
      </c>
      <c r="F71" s="22">
        <v>1200457</v>
      </c>
      <c r="G71" s="78"/>
      <c r="H71" s="22">
        <v>3169823</v>
      </c>
      <c r="I71" s="22">
        <v>2352397</v>
      </c>
      <c r="J71" s="22">
        <v>2410332</v>
      </c>
      <c r="K71" s="78"/>
      <c r="L71" s="97"/>
      <c r="M71" s="97"/>
    </row>
    <row r="72" spans="1:13" ht="15" thickBot="1">
      <c r="A72" s="74" t="s">
        <v>222</v>
      </c>
      <c r="B72" s="76"/>
      <c r="C72" s="92">
        <v>681509</v>
      </c>
      <c r="D72" s="92">
        <v>3138387</v>
      </c>
      <c r="E72" s="92">
        <v>1200457</v>
      </c>
      <c r="F72" s="92">
        <v>1524982</v>
      </c>
      <c r="G72" s="78"/>
      <c r="H72" s="92">
        <v>2352397</v>
      </c>
      <c r="I72" s="92">
        <v>2410332</v>
      </c>
      <c r="J72" s="92">
        <v>3199478</v>
      </c>
      <c r="K72" s="78"/>
      <c r="L72" s="97"/>
      <c r="M72" s="97"/>
    </row>
    <row r="73" spans="1:13" ht="15" thickTop="1">
      <c r="A73" s="74" t="s">
        <v>153</v>
      </c>
      <c r="B73" s="76"/>
      <c r="C73" s="22"/>
      <c r="D73" s="22"/>
      <c r="E73" s="22"/>
      <c r="F73" s="22"/>
      <c r="G73" s="78"/>
      <c r="H73" s="22"/>
      <c r="I73" s="22"/>
      <c r="J73" s="22"/>
      <c r="K73" s="78"/>
      <c r="L73" s="97"/>
      <c r="M73" s="97"/>
    </row>
    <row r="74" spans="1:13">
      <c r="A74" s="76" t="s">
        <v>203</v>
      </c>
      <c r="B74" s="76"/>
      <c r="C74" s="22">
        <v>7349</v>
      </c>
      <c r="D74" s="22">
        <v>-7078</v>
      </c>
      <c r="E74" s="22">
        <v>3541</v>
      </c>
      <c r="F74" s="22">
        <v>166800</v>
      </c>
      <c r="G74" s="78"/>
      <c r="H74" s="22">
        <v>3541</v>
      </c>
      <c r="I74" s="22">
        <v>166800</v>
      </c>
      <c r="J74" s="22">
        <v>238589</v>
      </c>
      <c r="K74" s="78"/>
      <c r="L74" s="97"/>
      <c r="M74" s="97"/>
    </row>
    <row r="75" spans="1:13">
      <c r="A75" s="76" t="s">
        <v>204</v>
      </c>
      <c r="B75" s="76"/>
      <c r="C75" s="22">
        <v>0</v>
      </c>
      <c r="D75" s="22">
        <v>0</v>
      </c>
      <c r="E75" s="22">
        <v>74861</v>
      </c>
      <c r="F75" s="22">
        <v>66336</v>
      </c>
      <c r="G75" s="78"/>
      <c r="H75" s="22">
        <v>74861</v>
      </c>
      <c r="I75" s="22">
        <v>66336</v>
      </c>
      <c r="J75" s="22">
        <v>43877</v>
      </c>
      <c r="K75" s="78"/>
      <c r="L75" s="97"/>
      <c r="M75" s="97"/>
    </row>
    <row r="76" spans="1:13">
      <c r="A76" s="74" t="s">
        <v>154</v>
      </c>
      <c r="B76" s="76"/>
      <c r="C76" s="22"/>
      <c r="D76" s="22"/>
      <c r="E76" s="22"/>
      <c r="F76" s="22"/>
      <c r="G76" s="78"/>
      <c r="H76" s="22"/>
      <c r="I76" s="22"/>
      <c r="J76" s="22"/>
      <c r="K76" s="78"/>
      <c r="L76" s="97"/>
      <c r="M76" s="97"/>
    </row>
    <row r="77" spans="1:13">
      <c r="A77" s="76" t="s">
        <v>205</v>
      </c>
      <c r="B77" s="76"/>
      <c r="C77" s="22">
        <v>11095</v>
      </c>
      <c r="D77" s="22">
        <v>42449</v>
      </c>
      <c r="E77" s="22">
        <v>36967</v>
      </c>
      <c r="F77" s="22">
        <v>9001</v>
      </c>
      <c r="G77" s="78"/>
      <c r="H77" s="22">
        <v>36967</v>
      </c>
      <c r="I77" s="22">
        <v>9001</v>
      </c>
      <c r="J77" s="22">
        <v>4434</v>
      </c>
      <c r="K77" s="78"/>
      <c r="L77" s="97"/>
      <c r="M77" s="97"/>
    </row>
    <row r="78" spans="1:13">
      <c r="A78" s="76" t="s">
        <v>206</v>
      </c>
      <c r="B78" s="76"/>
      <c r="C78" s="22">
        <v>0</v>
      </c>
      <c r="D78" s="22">
        <v>5762</v>
      </c>
      <c r="E78" s="22">
        <v>15717</v>
      </c>
      <c r="F78" s="22">
        <v>89024</v>
      </c>
      <c r="G78" s="78"/>
      <c r="H78" s="22">
        <v>15717</v>
      </c>
      <c r="I78" s="22">
        <v>89024</v>
      </c>
      <c r="J78" s="22">
        <v>132202</v>
      </c>
      <c r="K78" s="78"/>
      <c r="L78" s="97"/>
      <c r="M78" s="97"/>
    </row>
    <row r="79" spans="1:13">
      <c r="A79" s="76" t="s">
        <v>214</v>
      </c>
      <c r="B79" s="76"/>
      <c r="C79" s="22">
        <v>0</v>
      </c>
      <c r="D79" s="22">
        <v>577961</v>
      </c>
      <c r="E79" s="22">
        <v>0</v>
      </c>
      <c r="F79" s="22">
        <v>0</v>
      </c>
      <c r="G79" s="78"/>
      <c r="H79" s="22">
        <v>0</v>
      </c>
      <c r="I79" s="22">
        <v>0</v>
      </c>
      <c r="J79" s="22">
        <v>0</v>
      </c>
      <c r="K79" s="78"/>
      <c r="L79" s="97"/>
      <c r="M79" s="97"/>
    </row>
    <row r="80" spans="1:13">
      <c r="A80" s="76" t="s">
        <v>215</v>
      </c>
      <c r="B80" s="76"/>
      <c r="C80" s="22">
        <v>0</v>
      </c>
      <c r="D80" s="22">
        <v>5586107</v>
      </c>
      <c r="E80" s="22">
        <v>0</v>
      </c>
      <c r="F80" s="22">
        <v>0</v>
      </c>
      <c r="G80" s="78"/>
      <c r="H80" s="22">
        <v>0</v>
      </c>
      <c r="I80" s="22">
        <v>0</v>
      </c>
      <c r="J80" s="22">
        <v>0</v>
      </c>
      <c r="K80" s="78"/>
      <c r="L80" s="97"/>
      <c r="M80" s="97"/>
    </row>
    <row r="81" spans="1:13">
      <c r="A81" s="76" t="s">
        <v>216</v>
      </c>
      <c r="B81" s="76"/>
      <c r="C81" s="22">
        <v>0</v>
      </c>
      <c r="D81" s="22">
        <v>7107133</v>
      </c>
      <c r="E81" s="22">
        <v>0</v>
      </c>
      <c r="F81" s="22">
        <v>0</v>
      </c>
      <c r="G81" s="78"/>
      <c r="H81" s="22">
        <v>0</v>
      </c>
      <c r="I81" s="22">
        <v>0</v>
      </c>
      <c r="J81" s="22">
        <v>0</v>
      </c>
      <c r="K81" s="78"/>
      <c r="L81" s="97"/>
      <c r="M81" s="97"/>
    </row>
    <row r="82" spans="1:13">
      <c r="A82" s="76" t="s">
        <v>217</v>
      </c>
      <c r="B82" s="76"/>
      <c r="C82" s="22">
        <v>0</v>
      </c>
      <c r="D82" s="22">
        <v>188068</v>
      </c>
      <c r="E82" s="22">
        <v>0</v>
      </c>
      <c r="F82" s="22">
        <v>0</v>
      </c>
      <c r="G82" s="78"/>
      <c r="H82" s="22">
        <v>0</v>
      </c>
      <c r="I82" s="22">
        <v>0</v>
      </c>
      <c r="J82" s="22">
        <v>0</v>
      </c>
      <c r="K82" s="78"/>
      <c r="L82" s="97"/>
      <c r="M82" s="97"/>
    </row>
    <row r="83" spans="1:13">
      <c r="A83" s="76" t="s">
        <v>218</v>
      </c>
      <c r="B83" s="76"/>
      <c r="C83" s="22">
        <v>0</v>
      </c>
      <c r="D83" s="22">
        <v>794901</v>
      </c>
      <c r="E83" s="22">
        <v>0</v>
      </c>
      <c r="F83" s="22">
        <v>0</v>
      </c>
      <c r="G83" s="78"/>
      <c r="H83" s="22">
        <v>0</v>
      </c>
      <c r="I83" s="22">
        <v>0</v>
      </c>
      <c r="J83" s="22">
        <v>0</v>
      </c>
      <c r="K83" s="78"/>
      <c r="L83" s="97"/>
      <c r="M83" s="97"/>
    </row>
    <row r="84" spans="1:13">
      <c r="A84" s="76" t="s">
        <v>219</v>
      </c>
      <c r="B84" s="76"/>
      <c r="C84" s="22">
        <v>0</v>
      </c>
      <c r="D84" s="22">
        <v>982923</v>
      </c>
      <c r="E84" s="22">
        <v>0</v>
      </c>
      <c r="F84" s="22">
        <v>0</v>
      </c>
      <c r="G84" s="78"/>
      <c r="H84" s="22">
        <v>0</v>
      </c>
      <c r="I84" s="22">
        <v>0</v>
      </c>
      <c r="J84" s="22">
        <v>0</v>
      </c>
      <c r="K84" s="78"/>
      <c r="L84" s="97"/>
      <c r="M84" s="97"/>
    </row>
    <row r="85" spans="1:13" ht="29">
      <c r="A85" s="76" t="s">
        <v>220</v>
      </c>
      <c r="B85" s="76"/>
      <c r="C85" s="22">
        <v>0</v>
      </c>
      <c r="D85" s="22">
        <v>852938</v>
      </c>
      <c r="E85" s="22">
        <v>0</v>
      </c>
      <c r="F85" s="22">
        <v>0</v>
      </c>
      <c r="G85" s="78"/>
      <c r="H85" s="22">
        <v>0</v>
      </c>
      <c r="I85" s="22">
        <v>0</v>
      </c>
      <c r="J85" s="22">
        <v>0</v>
      </c>
      <c r="K85" s="78"/>
      <c r="L85" s="97"/>
      <c r="M85" s="97"/>
    </row>
    <row r="86" spans="1:13" ht="29">
      <c r="A86" s="76" t="s">
        <v>207</v>
      </c>
      <c r="B86" s="76"/>
      <c r="C86" s="22">
        <v>0</v>
      </c>
      <c r="D86" s="22">
        <v>0</v>
      </c>
      <c r="E86" s="22">
        <v>79132</v>
      </c>
      <c r="F86" s="22">
        <v>0</v>
      </c>
      <c r="H86" s="22">
        <v>79132</v>
      </c>
      <c r="I86" s="22">
        <v>0</v>
      </c>
      <c r="J86" s="22">
        <v>0</v>
      </c>
      <c r="L86" s="97"/>
      <c r="M86" s="97"/>
    </row>
    <row r="87" spans="1:13">
      <c r="A87" s="76" t="s">
        <v>208</v>
      </c>
      <c r="B87" s="76"/>
      <c r="C87" s="22">
        <v>0</v>
      </c>
      <c r="D87" s="22">
        <v>0</v>
      </c>
      <c r="E87" s="22">
        <v>0</v>
      </c>
      <c r="F87" s="22">
        <v>150908</v>
      </c>
      <c r="H87" s="22">
        <v>0</v>
      </c>
      <c r="I87" s="22">
        <v>150908</v>
      </c>
      <c r="J87" s="22">
        <v>0</v>
      </c>
      <c r="L87" s="97"/>
      <c r="M87" s="97"/>
    </row>
    <row r="88" spans="1:13">
      <c r="C88" s="22"/>
      <c r="D88" s="22"/>
      <c r="E88" s="22"/>
      <c r="F88" s="22"/>
      <c r="H88" s="22"/>
      <c r="I88" s="22"/>
      <c r="J88" s="22"/>
    </row>
    <row r="89" spans="1:13">
      <c r="C89" s="22"/>
      <c r="D89" s="22"/>
      <c r="E89" s="22"/>
      <c r="F89" s="22"/>
      <c r="H89" s="22"/>
      <c r="I89" s="22"/>
      <c r="J89" s="22"/>
    </row>
    <row r="90" spans="1:13">
      <c r="C90" s="79"/>
      <c r="D90" s="79"/>
      <c r="E90" s="79"/>
      <c r="F90" s="79"/>
      <c r="H90" s="79"/>
      <c r="I90" s="79"/>
      <c r="J90" s="79"/>
    </row>
    <row r="91" spans="1:13">
      <c r="A91" s="84" t="s">
        <v>239</v>
      </c>
      <c r="B91" s="84"/>
      <c r="C91" s="85"/>
      <c r="D91" s="85"/>
      <c r="E91" s="85"/>
      <c r="F91" s="85"/>
      <c r="G91" s="84"/>
      <c r="H91" s="85"/>
      <c r="I91" s="85"/>
      <c r="J91" s="85"/>
    </row>
    <row r="93" spans="1:13" ht="72" customHeight="1">
      <c r="A93" s="101" t="s">
        <v>247</v>
      </c>
      <c r="B93" s="101"/>
      <c r="C93" s="101"/>
      <c r="D93" s="101"/>
      <c r="E93" s="101"/>
      <c r="F93" s="101"/>
      <c r="G93" s="101"/>
      <c r="H93" s="101"/>
      <c r="I93" s="101"/>
      <c r="J93" s="101"/>
    </row>
  </sheetData>
  <mergeCells count="4">
    <mergeCell ref="A93:J93"/>
    <mergeCell ref="H2:J2"/>
    <mergeCell ref="A4:A5"/>
    <mergeCell ref="B4:B5"/>
  </mergeCells>
  <phoneticPr fontId="3" type="noConversion"/>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workbookViewId="0"/>
  </sheetViews>
  <sheetFormatPr defaultRowHeight="14.5" outlineLevelCol="1"/>
  <cols>
    <col min="1" max="4" width="11.6328125" bestFit="1" customWidth="1"/>
    <col min="5" max="5" width="1.08984375" customWidth="1"/>
    <col min="6" max="9" width="11.6328125" bestFit="1" customWidth="1"/>
    <col min="10" max="10" width="1.26953125" customWidth="1"/>
    <col min="11" max="13" width="11.6328125" bestFit="1" customWidth="1"/>
    <col min="14" max="14" width="12.7265625" bestFit="1" customWidth="1"/>
    <col min="15" max="15" width="1.453125" customWidth="1"/>
    <col min="16" max="16" width="12.7265625" customWidth="1"/>
    <col min="17" max="17" width="1.453125" customWidth="1"/>
    <col min="18" max="18" width="1" customWidth="1"/>
    <col min="19" max="19" width="49.90625" customWidth="1"/>
    <col min="20" max="21" width="12.453125" hidden="1" customWidth="1" outlineLevel="1"/>
    <col min="22" max="22" width="12.453125" bestFit="1" customWidth="1" collapsed="1"/>
    <col min="23" max="24" width="12.453125" bestFit="1" customWidth="1"/>
  </cols>
  <sheetData>
    <row r="1" spans="1:24">
      <c r="S1" s="26" t="s">
        <v>58</v>
      </c>
    </row>
    <row r="2" spans="1:24">
      <c r="S2" s="27" t="s">
        <v>235</v>
      </c>
    </row>
    <row r="3" spans="1:24" s="28" customFormat="1" ht="15" thickBot="1">
      <c r="A3" s="30" t="s">
        <v>77</v>
      </c>
      <c r="B3" s="30" t="s">
        <v>78</v>
      </c>
      <c r="C3" s="30" t="s">
        <v>79</v>
      </c>
      <c r="D3" s="30" t="s">
        <v>80</v>
      </c>
      <c r="F3" s="30" t="s">
        <v>77</v>
      </c>
      <c r="G3" s="30" t="s">
        <v>78</v>
      </c>
      <c r="H3" s="30" t="s">
        <v>79</v>
      </c>
      <c r="I3" s="30" t="s">
        <v>80</v>
      </c>
      <c r="K3" s="30" t="s">
        <v>77</v>
      </c>
      <c r="L3" s="30" t="s">
        <v>78</v>
      </c>
      <c r="M3" s="30" t="s">
        <v>79</v>
      </c>
      <c r="N3" s="30" t="s">
        <v>80</v>
      </c>
      <c r="P3" s="30" t="s">
        <v>77</v>
      </c>
      <c r="R3" s="45"/>
      <c r="S3" s="1" t="s">
        <v>242</v>
      </c>
      <c r="T3" s="86" t="s">
        <v>84</v>
      </c>
      <c r="U3" s="86" t="s">
        <v>84</v>
      </c>
      <c r="V3" s="86" t="s">
        <v>84</v>
      </c>
      <c r="W3" s="86" t="s">
        <v>84</v>
      </c>
      <c r="X3" s="86" t="s">
        <v>84</v>
      </c>
    </row>
    <row r="4" spans="1:24" s="28" customFormat="1" ht="15" thickBot="1">
      <c r="A4" s="48" t="s">
        <v>81</v>
      </c>
      <c r="B4" s="48" t="s">
        <v>81</v>
      </c>
      <c r="C4" s="48" t="s">
        <v>81</v>
      </c>
      <c r="D4" s="48" t="s">
        <v>81</v>
      </c>
      <c r="F4" s="48" t="s">
        <v>82</v>
      </c>
      <c r="G4" s="48" t="s">
        <v>82</v>
      </c>
      <c r="H4" s="48" t="s">
        <v>82</v>
      </c>
      <c r="I4" s="48" t="s">
        <v>82</v>
      </c>
      <c r="K4" s="48" t="s">
        <v>83</v>
      </c>
      <c r="L4" s="48" t="s">
        <v>83</v>
      </c>
      <c r="M4" s="48" t="s">
        <v>83</v>
      </c>
      <c r="N4" s="48" t="s">
        <v>83</v>
      </c>
      <c r="P4" s="48" t="s">
        <v>252</v>
      </c>
      <c r="R4" s="45"/>
      <c r="S4" s="106" t="s">
        <v>101</v>
      </c>
      <c r="T4" s="81" t="s">
        <v>233</v>
      </c>
      <c r="U4" s="81" t="s">
        <v>93</v>
      </c>
      <c r="V4" s="81" t="s">
        <v>81</v>
      </c>
      <c r="W4" s="81" t="s">
        <v>82</v>
      </c>
      <c r="X4" s="81" t="s">
        <v>234</v>
      </c>
    </row>
    <row r="5" spans="1:24">
      <c r="A5" s="31" t="s">
        <v>87</v>
      </c>
      <c r="B5" s="31" t="s">
        <v>87</v>
      </c>
      <c r="C5" s="31" t="s">
        <v>87</v>
      </c>
      <c r="D5" s="31" t="s">
        <v>87</v>
      </c>
      <c r="E5" s="28"/>
      <c r="F5" s="31" t="s">
        <v>87</v>
      </c>
      <c r="G5" s="31" t="s">
        <v>87</v>
      </c>
      <c r="H5" s="31" t="s">
        <v>87</v>
      </c>
      <c r="I5" s="31" t="s">
        <v>87</v>
      </c>
      <c r="J5" s="28"/>
      <c r="K5" s="31" t="s">
        <v>87</v>
      </c>
      <c r="L5" s="31" t="s">
        <v>87</v>
      </c>
      <c r="M5" s="31" t="s">
        <v>87</v>
      </c>
      <c r="N5" s="31" t="s">
        <v>87</v>
      </c>
      <c r="O5" s="28"/>
      <c r="P5" s="31" t="s">
        <v>87</v>
      </c>
      <c r="R5" s="45"/>
      <c r="S5" s="106"/>
    </row>
    <row r="6" spans="1:24">
      <c r="A6" s="31"/>
      <c r="B6" s="31"/>
      <c r="C6" s="31"/>
      <c r="D6" s="31"/>
      <c r="E6" s="28"/>
      <c r="F6" s="31"/>
      <c r="G6" s="31"/>
      <c r="H6" s="31"/>
      <c r="I6" s="31"/>
      <c r="J6" s="28"/>
      <c r="K6" s="31"/>
      <c r="L6" s="31"/>
      <c r="M6" s="31"/>
      <c r="N6" s="31"/>
      <c r="O6" s="28"/>
      <c r="P6" s="31"/>
      <c r="R6" s="45"/>
      <c r="S6" s="100"/>
    </row>
    <row r="7" spans="1:24" s="28" customFormat="1" ht="15" thickBot="1">
      <c r="A7" s="71">
        <v>283264713</v>
      </c>
      <c r="B7" s="71">
        <v>288251935</v>
      </c>
      <c r="C7" s="71">
        <v>289406713</v>
      </c>
      <c r="D7" s="71">
        <v>289670997</v>
      </c>
      <c r="F7" s="71">
        <v>290570395</v>
      </c>
      <c r="G7" s="71">
        <v>291148949</v>
      </c>
      <c r="H7" s="71">
        <v>293020285</v>
      </c>
      <c r="I7" s="71">
        <v>293965131</v>
      </c>
      <c r="K7" s="71">
        <v>294743133</v>
      </c>
      <c r="L7" s="71">
        <v>294978961</v>
      </c>
      <c r="M7" s="71">
        <v>296277533</v>
      </c>
      <c r="N7" s="71">
        <v>296444579</v>
      </c>
      <c r="P7" s="71">
        <v>297145051</v>
      </c>
      <c r="R7" s="45"/>
      <c r="S7" s="28" t="s">
        <v>148</v>
      </c>
      <c r="T7" s="71">
        <v>176375211</v>
      </c>
      <c r="U7" s="71">
        <v>283068677</v>
      </c>
      <c r="V7" s="71">
        <v>289670997</v>
      </c>
      <c r="W7" s="71">
        <v>293965131</v>
      </c>
      <c r="X7" s="71">
        <v>296444579</v>
      </c>
    </row>
    <row r="8" spans="1:24" s="28" customFormat="1" ht="15" thickTop="1">
      <c r="A8" s="69">
        <v>227484453</v>
      </c>
      <c r="B8" s="69">
        <v>232511675</v>
      </c>
      <c r="C8" s="69">
        <v>240666453</v>
      </c>
      <c r="D8" s="69">
        <v>240930737</v>
      </c>
      <c r="F8" s="69">
        <v>241930135</v>
      </c>
      <c r="G8" s="69">
        <v>242708689</v>
      </c>
      <c r="H8" s="69">
        <v>244980025</v>
      </c>
      <c r="I8" s="69">
        <v>245924871</v>
      </c>
      <c r="K8" s="69">
        <v>246702873</v>
      </c>
      <c r="L8" s="69">
        <v>249192797</v>
      </c>
      <c r="M8" s="69">
        <v>250691369</v>
      </c>
      <c r="N8" s="69">
        <v>250858415</v>
      </c>
      <c r="P8" s="69">
        <v>251912931</v>
      </c>
      <c r="R8" s="45"/>
      <c r="S8" s="28" t="s">
        <v>146</v>
      </c>
      <c r="T8" s="69">
        <v>101574732</v>
      </c>
      <c r="U8" s="69">
        <v>219413764</v>
      </c>
      <c r="V8" s="69">
        <v>240930737</v>
      </c>
      <c r="W8" s="69">
        <v>245924871</v>
      </c>
      <c r="X8" s="69">
        <v>250858415</v>
      </c>
    </row>
    <row r="9" spans="1:24" s="28" customFormat="1">
      <c r="A9" s="69">
        <v>55780260</v>
      </c>
      <c r="B9" s="69">
        <v>55740260</v>
      </c>
      <c r="C9" s="69">
        <v>48740260</v>
      </c>
      <c r="D9" s="69">
        <v>48740260</v>
      </c>
      <c r="F9" s="69">
        <v>48640260</v>
      </c>
      <c r="G9" s="69">
        <v>48440260</v>
      </c>
      <c r="H9" s="69">
        <v>48040260</v>
      </c>
      <c r="I9" s="69">
        <v>48040260</v>
      </c>
      <c r="K9" s="69">
        <v>48040260</v>
      </c>
      <c r="L9" s="69">
        <v>45786164</v>
      </c>
      <c r="M9" s="69">
        <v>45586164</v>
      </c>
      <c r="N9" s="69">
        <v>45586164</v>
      </c>
      <c r="P9" s="69">
        <v>45232120</v>
      </c>
      <c r="R9" s="45"/>
      <c r="S9" s="28" t="s">
        <v>147</v>
      </c>
      <c r="T9" s="69">
        <v>74800479</v>
      </c>
      <c r="U9" s="69">
        <v>63654913</v>
      </c>
      <c r="V9" s="69">
        <v>48740260</v>
      </c>
      <c r="W9" s="69">
        <v>48040260</v>
      </c>
      <c r="X9" s="69">
        <v>45586164</v>
      </c>
    </row>
    <row r="10" spans="1:24" s="28" customFormat="1">
      <c r="N10" s="69"/>
      <c r="P10" s="69"/>
      <c r="R10" s="45"/>
    </row>
    <row r="11" spans="1:24" s="28" customFormat="1" ht="29">
      <c r="A11" s="95">
        <v>282676226</v>
      </c>
      <c r="B11" s="95">
        <v>286918787</v>
      </c>
      <c r="C11" s="95">
        <v>288734733</v>
      </c>
      <c r="D11" s="95">
        <v>289523186</v>
      </c>
      <c r="E11" s="70"/>
      <c r="F11" s="95">
        <v>289992930</v>
      </c>
      <c r="G11" s="95">
        <v>290768816</v>
      </c>
      <c r="H11" s="95">
        <v>291777760</v>
      </c>
      <c r="I11" s="96">
        <v>293323477</v>
      </c>
      <c r="J11" s="70"/>
      <c r="K11" s="95">
        <v>294163060</v>
      </c>
      <c r="L11" s="95">
        <v>294800587</v>
      </c>
      <c r="M11" s="95">
        <v>295068924</v>
      </c>
      <c r="N11" s="95">
        <v>295558994</v>
      </c>
      <c r="P11" s="95">
        <v>296690552.17777777</v>
      </c>
      <c r="R11" s="45"/>
      <c r="S11" s="44" t="s">
        <v>132</v>
      </c>
      <c r="T11" s="94">
        <v>168589273</v>
      </c>
      <c r="U11" s="94">
        <v>234811986</v>
      </c>
      <c r="V11" s="94">
        <v>286975068</v>
      </c>
      <c r="W11" s="94">
        <v>291475725</v>
      </c>
      <c r="X11" s="94">
        <v>294902518</v>
      </c>
    </row>
    <row r="12" spans="1:24" s="28" customFormat="1" ht="29">
      <c r="A12" s="95">
        <v>282676226</v>
      </c>
      <c r="B12" s="95">
        <v>292381030</v>
      </c>
      <c r="C12" s="95">
        <v>288734733</v>
      </c>
      <c r="D12" s="95">
        <v>289523186</v>
      </c>
      <c r="E12" s="70"/>
      <c r="F12" s="95">
        <v>292912009</v>
      </c>
      <c r="G12" s="95">
        <v>293996868</v>
      </c>
      <c r="H12" s="95">
        <v>296419017</v>
      </c>
      <c r="I12" s="95">
        <v>297680844</v>
      </c>
      <c r="J12" s="70"/>
      <c r="K12" s="95">
        <v>298920086</v>
      </c>
      <c r="L12" s="95">
        <v>299860203</v>
      </c>
      <c r="M12" s="95">
        <v>299839409</v>
      </c>
      <c r="N12" s="95">
        <v>298705512</v>
      </c>
      <c r="P12" s="95">
        <v>300250567.17777777</v>
      </c>
      <c r="R12" s="45"/>
      <c r="S12" s="44" t="s">
        <v>133</v>
      </c>
      <c r="T12" s="94">
        <v>174024997</v>
      </c>
      <c r="U12" s="94">
        <v>234811986</v>
      </c>
      <c r="V12" s="94">
        <v>286975068</v>
      </c>
      <c r="W12" s="94">
        <v>295304995</v>
      </c>
      <c r="X12" s="94">
        <v>299711258</v>
      </c>
    </row>
    <row r="13" spans="1:24" s="28" customFormat="1">
      <c r="R13" s="45"/>
      <c r="S13" s="44"/>
    </row>
    <row r="14" spans="1:24" s="28" customFormat="1">
      <c r="R14" s="45"/>
      <c r="S14" s="52" t="s">
        <v>144</v>
      </c>
    </row>
    <row r="15" spans="1:24" s="28" customFormat="1" ht="29">
      <c r="A15" s="54">
        <v>-1.8978249695466076</v>
      </c>
      <c r="B15" s="54">
        <v>0.31403659879546331</v>
      </c>
      <c r="C15" s="54">
        <v>-0.69068240570835648</v>
      </c>
      <c r="D15" s="54">
        <v>-0.47655250657541465</v>
      </c>
      <c r="F15" s="54">
        <v>-7.4198360628998788E-2</v>
      </c>
      <c r="G15" s="54">
        <v>1.8546383598439249</v>
      </c>
      <c r="H15" s="54">
        <v>1.2107057097155041</v>
      </c>
      <c r="I15" s="54">
        <v>1.4116053860905242</v>
      </c>
      <c r="K15" s="54">
        <v>0.59346336688229995</v>
      </c>
      <c r="L15" s="54">
        <v>2.3246900793993328</v>
      </c>
      <c r="M15" s="54">
        <v>2.4609978921399396</v>
      </c>
      <c r="N15" s="54">
        <v>1.3903687870855319</v>
      </c>
      <c r="P15" s="54">
        <v>2.3531285201884895</v>
      </c>
      <c r="R15" s="45"/>
      <c r="S15" s="44" t="s">
        <v>136</v>
      </c>
      <c r="T15" s="54">
        <v>0.82705736562491738</v>
      </c>
      <c r="U15" s="54">
        <v>-6.7017021865314836</v>
      </c>
      <c r="V15" s="54">
        <v>-2.7311222729634479</v>
      </c>
      <c r="W15" s="54">
        <v>4.4088337030467981</v>
      </c>
      <c r="X15" s="54">
        <v>6.7717122713750451</v>
      </c>
    </row>
    <row r="16" spans="1:24" s="28" customFormat="1" ht="29">
      <c r="A16" s="54">
        <v>-1.8978249695466076</v>
      </c>
      <c r="B16" s="54">
        <v>0.30816978789629412</v>
      </c>
      <c r="C16" s="54">
        <v>-0.69068240570835648</v>
      </c>
      <c r="D16" s="54">
        <v>-0.47655250657541465</v>
      </c>
      <c r="F16" s="54">
        <v>-7.3458920559313773E-2</v>
      </c>
      <c r="G16" s="54">
        <v>1.8342746426808874</v>
      </c>
      <c r="H16" s="54">
        <v>1.191748773662521</v>
      </c>
      <c r="I16" s="54">
        <v>1.3909427104419256</v>
      </c>
      <c r="K16" s="54">
        <v>0.58401896753100768</v>
      </c>
      <c r="L16" s="54">
        <v>2.285465003837138</v>
      </c>
      <c r="M16" s="54">
        <v>2.4218430873441323</v>
      </c>
      <c r="N16" s="54">
        <v>1.3757228557603585</v>
      </c>
      <c r="P16" s="54">
        <v>2.3252279140129857</v>
      </c>
      <c r="R16" s="45"/>
      <c r="S16" s="44" t="s">
        <v>137</v>
      </c>
      <c r="T16" s="54">
        <v>0.80122397588663663</v>
      </c>
      <c r="U16" s="54">
        <v>-6.7017021865314836</v>
      </c>
      <c r="V16" s="54">
        <v>-2.7311222729634479</v>
      </c>
      <c r="W16" s="54">
        <v>4.3516636079928146</v>
      </c>
      <c r="X16" s="54">
        <v>6.6630630204755272</v>
      </c>
    </row>
    <row r="17" spans="1:24" s="28" customFormat="1" ht="29">
      <c r="A17" s="68">
        <v>-3.7956499390932152</v>
      </c>
      <c r="B17" s="68">
        <v>0.62807319759092661</v>
      </c>
      <c r="C17" s="68">
        <v>-1.381364811416713</v>
      </c>
      <c r="D17" s="68">
        <v>-0.95310501315082929</v>
      </c>
      <c r="F17" s="68">
        <v>-0.14839672125799758</v>
      </c>
      <c r="G17" s="68">
        <v>3.7092767196878498</v>
      </c>
      <c r="H17" s="68">
        <v>2.4214114194310081</v>
      </c>
      <c r="I17" s="68">
        <v>2.8232107721810484</v>
      </c>
      <c r="K17" s="68">
        <v>1.1869267337645999</v>
      </c>
      <c r="L17" s="68">
        <v>4.6493801587986656</v>
      </c>
      <c r="M17" s="68">
        <v>4.9219957842798792</v>
      </c>
      <c r="N17" s="68">
        <v>2.7807375741710638</v>
      </c>
      <c r="P17" s="68">
        <v>4.706257040376979</v>
      </c>
      <c r="R17" s="45"/>
      <c r="S17" s="44" t="s">
        <v>138</v>
      </c>
      <c r="T17" s="68">
        <v>1.6541147312498348</v>
      </c>
      <c r="U17" s="68">
        <v>-13.403404373062967</v>
      </c>
      <c r="V17" s="68">
        <v>-5.4622445459268958</v>
      </c>
      <c r="W17" s="68">
        <v>8.8176674060935962</v>
      </c>
      <c r="X17" s="68">
        <v>13.54342454275009</v>
      </c>
    </row>
    <row r="18" spans="1:24" s="28" customFormat="1" ht="29.5" thickBot="1">
      <c r="A18" s="72">
        <v>-3.7956499390932152</v>
      </c>
      <c r="B18" s="72">
        <v>0.61633957579258825</v>
      </c>
      <c r="C18" s="72">
        <v>-1.381364811416713</v>
      </c>
      <c r="D18" s="72">
        <v>-0.95310501315082929</v>
      </c>
      <c r="F18" s="72">
        <v>-0.14691784111862755</v>
      </c>
      <c r="G18" s="72">
        <v>3.6685492853617747</v>
      </c>
      <c r="H18" s="72">
        <v>2.3834975473250419</v>
      </c>
      <c r="I18" s="72">
        <v>2.7818854208838513</v>
      </c>
      <c r="K18" s="72">
        <v>1.1680379350620154</v>
      </c>
      <c r="L18" s="72">
        <v>4.570930007674276</v>
      </c>
      <c r="M18" s="72">
        <v>4.8436861746882647</v>
      </c>
      <c r="N18" s="72">
        <v>2.7514457115207169</v>
      </c>
      <c r="P18" s="72">
        <v>4.6504558280259713</v>
      </c>
      <c r="R18" s="45"/>
      <c r="S18" s="44" t="s">
        <v>139</v>
      </c>
      <c r="T18" s="72">
        <v>1.6024479517732733</v>
      </c>
      <c r="U18" s="72">
        <v>-13.403404373062967</v>
      </c>
      <c r="V18" s="72">
        <v>-5.4622445459268958</v>
      </c>
      <c r="W18" s="72">
        <v>8.7033272159856292</v>
      </c>
      <c r="X18" s="72">
        <v>13.326126040951054</v>
      </c>
    </row>
    <row r="19" spans="1:24" ht="15" thickTop="1">
      <c r="E19" s="28"/>
      <c r="J19" s="28"/>
      <c r="O19" s="28"/>
      <c r="Q19" s="28"/>
      <c r="R19" s="45"/>
    </row>
    <row r="20" spans="1:24">
      <c r="E20" s="28"/>
      <c r="J20" s="28"/>
      <c r="O20" s="28"/>
      <c r="Q20" s="28"/>
      <c r="R20" s="45"/>
    </row>
    <row r="21" spans="1:24" s="28" customFormat="1">
      <c r="A21" s="31" t="s">
        <v>87</v>
      </c>
      <c r="B21" s="31" t="s">
        <v>87</v>
      </c>
      <c r="C21" s="31" t="s">
        <v>87</v>
      </c>
      <c r="D21" s="31" t="s">
        <v>87</v>
      </c>
      <c r="F21" s="31" t="s">
        <v>87</v>
      </c>
      <c r="G21" s="31" t="s">
        <v>87</v>
      </c>
      <c r="H21" s="31" t="s">
        <v>87</v>
      </c>
      <c r="I21" s="31" t="s">
        <v>87</v>
      </c>
      <c r="K21" s="31" t="s">
        <v>87</v>
      </c>
      <c r="L21" s="31" t="s">
        <v>87</v>
      </c>
      <c r="M21" s="31" t="s">
        <v>87</v>
      </c>
      <c r="N21" s="31" t="s">
        <v>87</v>
      </c>
      <c r="P21" s="31" t="s">
        <v>87</v>
      </c>
      <c r="R21" s="45"/>
      <c r="S21" s="52" t="s">
        <v>145</v>
      </c>
      <c r="T21" s="31"/>
      <c r="U21" s="31"/>
      <c r="V21" s="31" t="s">
        <v>87</v>
      </c>
      <c r="W21" s="31" t="s">
        <v>87</v>
      </c>
      <c r="X21" s="31" t="s">
        <v>87</v>
      </c>
    </row>
    <row r="22" spans="1:24" s="28" customFormat="1" ht="43.5">
      <c r="A22" s="54">
        <v>-1.2258547699727673</v>
      </c>
      <c r="B22" s="54">
        <v>0.46617024070996088</v>
      </c>
      <c r="C22" s="54">
        <v>-6.294358773940785E-2</v>
      </c>
      <c r="D22" s="54">
        <v>-7.838059643347528E-2</v>
      </c>
      <c r="F22" s="54">
        <v>0.36460888891325727</v>
      </c>
      <c r="G22" s="54">
        <v>2.2752714995407208</v>
      </c>
      <c r="H22" s="54">
        <v>1.6404882949269335</v>
      </c>
      <c r="I22" s="54">
        <v>1.8717253921001351</v>
      </c>
      <c r="K22" s="54">
        <v>1.0393895141014646</v>
      </c>
      <c r="L22" s="54">
        <v>2.77319762276429</v>
      </c>
      <c r="M22" s="54">
        <v>2.8585812096718484</v>
      </c>
      <c r="N22" s="54">
        <v>2.5589318561216716</v>
      </c>
      <c r="P22" s="54">
        <v>1.4692530544039686</v>
      </c>
      <c r="R22" s="45"/>
      <c r="S22" s="44" t="s">
        <v>140</v>
      </c>
      <c r="T22" s="54"/>
      <c r="U22" s="54"/>
      <c r="V22" s="54">
        <v>-0.88381893858458815</v>
      </c>
      <c r="W22" s="54">
        <v>6.1582898541550932</v>
      </c>
      <c r="X22" s="54">
        <v>9.2338448391013124</v>
      </c>
    </row>
    <row r="23" spans="1:24" s="28" customFormat="1" ht="43.5">
      <c r="A23" s="54">
        <v>-1.2258547699727673</v>
      </c>
      <c r="B23" s="54">
        <v>0.45746127920816204</v>
      </c>
      <c r="C23" s="54">
        <v>-6.294358773940785E-2</v>
      </c>
      <c r="D23" s="54">
        <v>-7.838059643347528E-2</v>
      </c>
      <c r="F23" s="54">
        <v>0.36097529889940427</v>
      </c>
      <c r="G23" s="54">
        <v>2.2502892785919064</v>
      </c>
      <c r="H23" s="54">
        <v>1.6148019275025125</v>
      </c>
      <c r="I23" s="54">
        <v>1.8443276114871536</v>
      </c>
      <c r="K23" s="54">
        <v>1.0228486285127056</v>
      </c>
      <c r="L23" s="54">
        <v>2.7264047675506884</v>
      </c>
      <c r="M23" s="54">
        <v>2.8131008012508811</v>
      </c>
      <c r="N23" s="54">
        <v>2.5319764608490853</v>
      </c>
      <c r="P23" s="54">
        <v>1.4518323948473892</v>
      </c>
      <c r="R23" s="45"/>
      <c r="S23" s="44" t="s">
        <v>141</v>
      </c>
      <c r="T23" s="54"/>
      <c r="U23" s="54"/>
      <c r="V23" s="54">
        <v>-0.88381893858458815</v>
      </c>
      <c r="W23" s="54">
        <v>6.0784342642087719</v>
      </c>
      <c r="X23" s="54">
        <v>9.0856917155653925</v>
      </c>
    </row>
    <row r="24" spans="1:24" s="28" customFormat="1" ht="43.5">
      <c r="A24" s="68">
        <v>-2.4517095399455346</v>
      </c>
      <c r="B24" s="68">
        <v>0.93234048141992176</v>
      </c>
      <c r="C24" s="68">
        <v>-0.1258871754788157</v>
      </c>
      <c r="D24" s="68">
        <v>-0.15676119286695056</v>
      </c>
      <c r="F24" s="68">
        <v>0.72921777782651453</v>
      </c>
      <c r="G24" s="68">
        <v>4.5505429990814417</v>
      </c>
      <c r="H24" s="68">
        <v>3.280976589853867</v>
      </c>
      <c r="I24" s="68">
        <v>3.7434507842002702</v>
      </c>
      <c r="K24" s="68">
        <v>2.0787790282029293</v>
      </c>
      <c r="L24" s="68">
        <v>5.5463952455285801</v>
      </c>
      <c r="M24" s="68">
        <v>5.7171624193436967</v>
      </c>
      <c r="N24" s="68">
        <v>5.1178637122433432</v>
      </c>
      <c r="P24" s="68">
        <v>2.9385061088079372</v>
      </c>
      <c r="R24" s="45"/>
      <c r="S24" s="44" t="s">
        <v>142</v>
      </c>
      <c r="T24" s="68"/>
      <c r="U24" s="68"/>
      <c r="V24" s="68">
        <v>-1.7676378771691763</v>
      </c>
      <c r="W24" s="68">
        <v>12.316579708310186</v>
      </c>
      <c r="X24" s="68">
        <v>18.467689678202625</v>
      </c>
    </row>
    <row r="25" spans="1:24" s="28" customFormat="1" ht="44" thickBot="1">
      <c r="A25" s="72">
        <v>-2.4517095399455346</v>
      </c>
      <c r="B25" s="72">
        <v>0.91492255841632408</v>
      </c>
      <c r="C25" s="72">
        <v>-0.1258871754788157</v>
      </c>
      <c r="D25" s="72">
        <v>-0.15676119286695056</v>
      </c>
      <c r="F25" s="72">
        <v>0.72195059779880855</v>
      </c>
      <c r="G25" s="72">
        <v>4.5005785571838128</v>
      </c>
      <c r="H25" s="72">
        <v>3.229603855005025</v>
      </c>
      <c r="I25" s="72">
        <v>3.6886552229743073</v>
      </c>
      <c r="K25" s="72">
        <v>2.0456972570254113</v>
      </c>
      <c r="L25" s="72">
        <v>5.4528095351013768</v>
      </c>
      <c r="M25" s="72">
        <v>5.6262016025017623</v>
      </c>
      <c r="N25" s="72">
        <v>5.0639529216981707</v>
      </c>
      <c r="P25" s="72">
        <v>2.9036647896947785</v>
      </c>
      <c r="R25" s="45"/>
      <c r="S25" s="44" t="s">
        <v>143</v>
      </c>
      <c r="T25" s="72"/>
      <c r="U25" s="72"/>
      <c r="V25" s="72">
        <v>-1.7676378771691763</v>
      </c>
      <c r="W25" s="72">
        <v>12.156868528417544</v>
      </c>
      <c r="X25" s="72">
        <v>18.171383431130785</v>
      </c>
    </row>
    <row r="26" spans="1:24" ht="15" thickTop="1">
      <c r="E26" s="28"/>
      <c r="J26" s="28"/>
      <c r="O26" s="28"/>
      <c r="Q26" s="28"/>
    </row>
    <row r="27" spans="1:24">
      <c r="E27" s="28"/>
      <c r="J27" s="28"/>
      <c r="O27" s="28"/>
      <c r="Q27" s="28"/>
    </row>
    <row r="28" spans="1:24">
      <c r="E28" s="28"/>
      <c r="J28" s="28"/>
      <c r="O28" s="28"/>
      <c r="Q28" s="28"/>
    </row>
    <row r="29" spans="1:24">
      <c r="E29" s="28"/>
      <c r="J29" s="28"/>
      <c r="O29" s="28"/>
      <c r="Q29" s="28"/>
    </row>
    <row r="30" spans="1:24">
      <c r="E30" s="28"/>
      <c r="O30" s="28"/>
      <c r="Q30" s="28"/>
    </row>
    <row r="31" spans="1:24">
      <c r="E31" s="28"/>
    </row>
  </sheetData>
  <mergeCells count="1">
    <mergeCell ref="S4:S5"/>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Cover</vt:lpstr>
      <vt:lpstr>1. Balance sheet</vt:lpstr>
      <vt:lpstr>2. Profit loss statement </vt:lpstr>
      <vt:lpstr>3. Reconciliation</vt:lpstr>
      <vt:lpstr>4. Cash flow</vt:lpstr>
      <vt:lpstr>5. Shares and EPS</vt:lpstr>
      <vt:lpstr>'1. Balance sheet'!Print_Area</vt:lpstr>
      <vt:lpstr>'2. Profit loss statement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Qin Xinxin</dc:creator>
  <cp:lastModifiedBy>tianjialing</cp:lastModifiedBy>
  <cp:lastPrinted>2019-05-07T07:32:58Z</cp:lastPrinted>
  <dcterms:created xsi:type="dcterms:W3CDTF">2019-02-27T08:09:24Z</dcterms:created>
  <dcterms:modified xsi:type="dcterms:W3CDTF">2019-05-30T02:53:45Z</dcterms:modified>
</cp:coreProperties>
</file>